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Control" sheetId="1" state="visible" r:id="rId3"/>
    <sheet name="01_Clasificacion" sheetId="2" state="visible" r:id="rId4"/>
    <sheet name="02_Roles" sheetId="3" state="visible" r:id="rId5"/>
    <sheet name="03_Matriz_Projects" sheetId="4" state="visible" r:id="rId6"/>
    <sheet name="04_Matriz_Documentos" sheetId="5" state="visible" r:id="rId7"/>
    <sheet name="05_Delegacion" sheetId="6" state="visible" r:id="rId8"/>
    <sheet name="06_Externos" sheetId="7" state="visible" r:id="rId9"/>
    <sheet name="07_Altas_Baja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<sst xmlns="http://schemas.openxmlformats.org/spreadsheetml/2006/main" count="904" uniqueCount="315">
  <si>
    <t xml:space="preserve">MATRIZ DE ROLES Y ACCESOS · CONSTRUCTORA RD-05 (caso ficticio)</t>
  </si>
  <si>
    <t xml:space="preserve">Certificación AI for Construction · Semana 1 · Bloque 2 · AIC-S01-EJE-02</t>
  </si>
  <si>
    <t xml:space="preserve">Campo</t>
  </si>
  <si>
    <t xml:space="preserve">Detalle</t>
  </si>
  <si>
    <t xml:space="preserve">Código interno</t>
  </si>
  <si>
    <t xml:space="preserve">RD05-DG-MAT-002</t>
  </si>
  <si>
    <t xml:space="preserve">Versión</t>
  </si>
  <si>
    <t xml:space="preserve">1.0</t>
  </si>
  <si>
    <t xml:space="preserve">Fecha</t>
  </si>
  <si>
    <t xml:space="preserve">12/11/2025</t>
  </si>
  <si>
    <t xml:space="preserve">Elaboró</t>
  </si>
  <si>
    <t xml:space="preserve">Coordinación del SGC</t>
  </si>
  <si>
    <t xml:space="preserve">Revisó</t>
  </si>
  <si>
    <t xml:space="preserve">Dirección Legal y Cumplimiento</t>
  </si>
  <si>
    <t xml:space="preserve">Aprobó</t>
  </si>
  <si>
    <t xml:space="preserve">Dirección General</t>
  </si>
  <si>
    <t xml:space="preserve">Estado</t>
  </si>
  <si>
    <t xml:space="preserve">Aprobado · diseño previo a Teams</t>
  </si>
  <si>
    <t xml:space="preserve">Clasificación</t>
  </si>
  <si>
    <t xml:space="preserve">Interna</t>
  </si>
  <si>
    <t xml:space="preserve">Cómo se usa este libro</t>
  </si>
  <si>
    <t xml:space="preserve">1. 01_Clasificacion: define los niveles de información y clasifica cada tipo de documento de la empresa.</t>
  </si>
  <si>
    <t xml:space="preserve">2. 02_Roles: lista los roles reales del organigrama con su nivel máximo de información autorizado.</t>
  </si>
  <si>
    <t xml:space="preserve">3. 03_Matriz_Projects: asigna a cada rol su permiso en cada Project (A, E, C o —, según los permisos de Claude Teams). La columna Conflictos debe quedar en 0.</t>
  </si>
  <si>
    <t xml:space="preserve">4. 04_Matriz_Documentos: define quién elabora, quién puede generar con IA, quién revisa y quién aprueba cada salida.</t>
  </si>
  <si>
    <t xml:space="preserve">5. 05_Delegacion: los montos y porcentajes que deciden quién aprueba.</t>
  </si>
  <si>
    <t xml:space="preserve">6. 06_Externos: qué reciben los externos y por qué canal. Ningún externo entra a un Project.</t>
  </si>
  <si>
    <t xml:space="preserve">7. 07_Altas_Bajas: registro de altas, bajas y revisiones trimestrales.</t>
  </si>
  <si>
    <t xml:space="preserve">Celdas amarillas: se llenan. Celdas en rojo en la hoja 03: un rol entra a un Project con información por encima de su nivel autorizado.</t>
  </si>
  <si>
    <t xml:space="preserve">Control de cambios</t>
  </si>
  <si>
    <t xml:space="preserve">Fecha · cambio · aprobó</t>
  </si>
  <si>
    <t xml:space="preserve">12/11/2025 · Emisión inicial · Dirección General</t>
  </si>
  <si>
    <t xml:space="preserve">© 2026 Creado por Yermys Peña para Eleva Business Institute · Certificación AI for Construction. Prohibida su reproducción o venta.</t>
  </si>
  <si>
    <t xml:space="preserve">CLASIFICACIÓN DE LA INFORMACIÓN</t>
  </si>
  <si>
    <t xml:space="preserve">Niveles y tipos de documento. El nivel decide en qué Projects puede vivir cada documento.</t>
  </si>
  <si>
    <t xml:space="preserve">Valor</t>
  </si>
  <si>
    <t xml:space="preserve">Definición</t>
  </si>
  <si>
    <t xml:space="preserve">Nivel</t>
  </si>
  <si>
    <t xml:space="preserve">Dónde puede vivir</t>
  </si>
  <si>
    <t xml:space="preserve">Puede circular fuera de la empresa sin daño.</t>
  </si>
  <si>
    <t xml:space="preserve">Pública</t>
  </si>
  <si>
    <t xml:space="preserve">Cualquier Project</t>
  </si>
  <si>
    <t xml:space="preserve">Operación diaria de la empresa; no sale sin motivo.</t>
  </si>
  <si>
    <t xml:space="preserve">Projects de nivel Interna o superior</t>
  </si>
  <si>
    <t xml:space="preserve">Información del cliente o de terceros bajo confidencialidad, o comercial sensible.</t>
  </si>
  <si>
    <t xml:space="preserve">Confidencial</t>
  </si>
  <si>
    <t xml:space="preserve">Projects de nivel Confidencial o superior</t>
  </si>
  <si>
    <t xml:space="preserve">Información económica y estratégica de la empresa: márgenes, costos, caja, criterio.</t>
  </si>
  <si>
    <t xml:space="preserve">Restringida</t>
  </si>
  <si>
    <t xml:space="preserve">Solo Projects de nivel Restringida</t>
  </si>
  <si>
    <t xml:space="preserve">—</t>
  </si>
  <si>
    <t xml:space="preserve">Datos personales y de salud del personal, nómina, contraseñas, datos bancarios.</t>
  </si>
  <si>
    <t xml:space="preserve">Nunca se sube</t>
  </si>
  <si>
    <t xml:space="preserve">Ninguno</t>
  </si>
  <si>
    <t xml:space="preserve">Inventario de tipos de documento</t>
  </si>
  <si>
    <t xml:space="preserve">N.º</t>
  </si>
  <si>
    <t xml:space="preserve">Tipo de documento</t>
  </si>
  <si>
    <t xml:space="preserve">Dueño</t>
  </si>
  <si>
    <t xml:space="preserve">Project donde vive</t>
  </si>
  <si>
    <t xml:space="preserve">Dossier corporativo</t>
  </si>
  <si>
    <t xml:space="preserve">Dirección Comercial</t>
  </si>
  <si>
    <t xml:space="preserve">P-COM</t>
  </si>
  <si>
    <t xml:space="preserve">Fichas técnicas de materiales y equipos</t>
  </si>
  <si>
    <t xml:space="preserve">Gerencia de Ingeniería</t>
  </si>
  <si>
    <t xml:space="preserve">P-BIB</t>
  </si>
  <si>
    <t xml:space="preserve">Normativa y reglamentos (MIVHED, reglamentos de edificio)</t>
  </si>
  <si>
    <t xml:space="preserve">Especificaciones tipo y detalles constructivos de la empresa</t>
  </si>
  <si>
    <t xml:space="preserve">Procedimientos y formatos del SGC</t>
  </si>
  <si>
    <t xml:space="preserve">P-SGC</t>
  </si>
  <si>
    <t xml:space="preserve">Indicadores de gestión</t>
  </si>
  <si>
    <t xml:space="preserve">Minutas de reunión de obra</t>
  </si>
  <si>
    <t xml:space="preserve">Director de obra</t>
  </si>
  <si>
    <t xml:space="preserve">Obra · Ejecución</t>
  </si>
  <si>
    <t xml:space="preserve">Bitácora y reporte diario</t>
  </si>
  <si>
    <t xml:space="preserve">Residente</t>
  </si>
  <si>
    <t xml:space="preserve">Fotos de obra</t>
  </si>
  <si>
    <t xml:space="preserve">Cronograma de obra</t>
  </si>
  <si>
    <t xml:space="preserve">RFI</t>
  </si>
  <si>
    <t xml:space="preserve">Reporte semanal al cliente</t>
  </si>
  <si>
    <t xml:space="preserve">Registros de seguridad y salud</t>
  </si>
  <si>
    <t xml:space="preserve">Encargado de seguridad</t>
  </si>
  <si>
    <t xml:space="preserve">Inventario de almacén de obra</t>
  </si>
  <si>
    <t xml:space="preserve">Almacenista</t>
  </si>
  <si>
    <t xml:space="preserve">Actas de recepción y lista de pendientes</t>
  </si>
  <si>
    <t xml:space="preserve">Planos y especificaciones del cliente</t>
  </si>
  <si>
    <t xml:space="preserve">Obra · Consulta técnica</t>
  </si>
  <si>
    <t xml:space="preserve">Modelo BIM</t>
  </si>
  <si>
    <t xml:space="preserve">Coordinador BIM</t>
  </si>
  <si>
    <t xml:space="preserve">Correos con el cliente</t>
  </si>
  <si>
    <t xml:space="preserve">Obra · Contrato y costo</t>
  </si>
  <si>
    <t xml:space="preserve">Contrato con el cliente y anexos</t>
  </si>
  <si>
    <t xml:space="preserve">Director Legal</t>
  </si>
  <si>
    <t xml:space="preserve">P-LEG y Obra · Contrato y costo</t>
  </si>
  <si>
    <t xml:space="preserve">Órdenes de cambio</t>
  </si>
  <si>
    <t xml:space="preserve">Gerente de Proyectos</t>
  </si>
  <si>
    <t xml:space="preserve">Cubicaciones</t>
  </si>
  <si>
    <t xml:space="preserve">Oferta enviada (precio por partida)</t>
  </si>
  <si>
    <t xml:space="preserve">P-COM y Obra · Contrato y costo</t>
  </si>
  <si>
    <t xml:space="preserve">Cotizaciones de proveedores y subcontratistas</t>
  </si>
  <si>
    <t xml:space="preserve">Jefe de Compras</t>
  </si>
  <si>
    <t xml:space="preserve">P-COMP</t>
  </si>
  <si>
    <t xml:space="preserve">Órdenes de compra</t>
  </si>
  <si>
    <t xml:space="preserve">Evaluación e historial de proveedores</t>
  </si>
  <si>
    <t xml:space="preserve">Subcontratos</t>
  </si>
  <si>
    <t xml:space="preserve">P-LEG</t>
  </si>
  <si>
    <t xml:space="preserve">Pólizas y fianzas</t>
  </si>
  <si>
    <t xml:space="preserve">Facturas y cuentas por cobrar</t>
  </si>
  <si>
    <t xml:space="preserve">Contador</t>
  </si>
  <si>
    <t xml:space="preserve">P-FIN</t>
  </si>
  <si>
    <t xml:space="preserve">Presupuesto con costo directo y márgenes</t>
  </si>
  <si>
    <t xml:space="preserve">Jefe de Costos y Presupuestos</t>
  </si>
  <si>
    <t xml:space="preserve">P-CYP y Obra · Contrato y costo</t>
  </si>
  <si>
    <t xml:space="preserve">Biblioteca de costos y rendimientos</t>
  </si>
  <si>
    <t xml:space="preserve">P-CYP</t>
  </si>
  <si>
    <t xml:space="preserve">Estándares de ofertas</t>
  </si>
  <si>
    <t xml:space="preserve">Registro de riesgos de obra</t>
  </si>
  <si>
    <t xml:space="preserve">Flujo de caja de obra</t>
  </si>
  <si>
    <t xml:space="preserve">Director Administrativo y Financiero</t>
  </si>
  <si>
    <t xml:space="preserve">Ficha y evaluación del cliente</t>
  </si>
  <si>
    <t xml:space="preserve">Estrategia de negociación</t>
  </si>
  <si>
    <t xml:space="preserve">P-DG</t>
  </si>
  <si>
    <t xml:space="preserve">Negociación y comentarios a contratos</t>
  </si>
  <si>
    <t xml:space="preserve">Flujo de caja y estados financieros de la empresa</t>
  </si>
  <si>
    <t xml:space="preserve">Criterio de dirección y matriz de delegación</t>
  </si>
  <si>
    <t xml:space="preserve">Nómina y expedientes de personal</t>
  </si>
  <si>
    <t xml:space="preserve">Recursos Humanos</t>
  </si>
  <si>
    <t xml:space="preserve">Cédulas, datos de salud, contraseñas, datos bancarios</t>
  </si>
  <si>
    <t xml:space="preserve">Todos</t>
  </si>
  <si>
    <t xml:space="preserve">CATÁLOGO DE ROLES</t>
  </si>
  <si>
    <t xml:space="preserve">Roles reales del organigrama, con su nivel máximo de información autorizado y el asiento previsto en Teams.</t>
  </si>
  <si>
    <t xml:space="preserve">Código</t>
  </si>
  <si>
    <t xml:space="preserve">Rol</t>
  </si>
  <si>
    <t xml:space="preserve">Dirección</t>
  </si>
  <si>
    <t xml:space="preserve">Reporta a</t>
  </si>
  <si>
    <t xml:space="preserve">Nivel máximo autorizado</t>
  </si>
  <si>
    <t xml:space="preserve">Asiento Teams</t>
  </si>
  <si>
    <t xml:space="preserve">Personas</t>
  </si>
  <si>
    <t xml:space="preserve">DG</t>
  </si>
  <si>
    <t xml:space="preserve">Director General</t>
  </si>
  <si>
    <t xml:space="preserve">Premium</t>
  </si>
  <si>
    <t xml:space="preserve">SGC</t>
  </si>
  <si>
    <t xml:space="preserve">Coordinador del SGC</t>
  </si>
  <si>
    <t xml:space="preserve">Dirección General (staff)</t>
  </si>
  <si>
    <t xml:space="preserve">Standard</t>
  </si>
  <si>
    <t xml:space="preserve">DCOM</t>
  </si>
  <si>
    <t xml:space="preserve">Director Comercial</t>
  </si>
  <si>
    <t xml:space="preserve">Comercial</t>
  </si>
  <si>
    <t xml:space="preserve">EOF</t>
  </si>
  <si>
    <t xml:space="preserve">Especialista de ofertas</t>
  </si>
  <si>
    <t xml:space="preserve">SAC</t>
  </si>
  <si>
    <t xml:space="preserve">Servicio al cliente</t>
  </si>
  <si>
    <t xml:space="preserve">DING</t>
  </si>
  <si>
    <t xml:space="preserve">Director de Ingeniería</t>
  </si>
  <si>
    <t xml:space="preserve">Ingeniería</t>
  </si>
  <si>
    <t xml:space="preserve">GING</t>
  </si>
  <si>
    <t xml:space="preserve">Gerente de Ingeniería</t>
  </si>
  <si>
    <t xml:space="preserve">BIM</t>
  </si>
  <si>
    <t xml:space="preserve">CYP</t>
  </si>
  <si>
    <t xml:space="preserve">APR</t>
  </si>
  <si>
    <t xml:space="preserve">Auxiliar de presupuestos</t>
  </si>
  <si>
    <t xml:space="preserve">JCO</t>
  </si>
  <si>
    <t xml:space="preserve">ACO</t>
  </si>
  <si>
    <t xml:space="preserve">Auxiliar de compras</t>
  </si>
  <si>
    <t xml:space="preserve">GPR</t>
  </si>
  <si>
    <t xml:space="preserve">DOB</t>
  </si>
  <si>
    <t xml:space="preserve">Ingeniería · obra</t>
  </si>
  <si>
    <t xml:space="preserve">RES</t>
  </si>
  <si>
    <t xml:space="preserve">COB</t>
  </si>
  <si>
    <t xml:space="preserve">Coordinador de obra</t>
  </si>
  <si>
    <t xml:space="preserve">SSO</t>
  </si>
  <si>
    <t xml:space="preserve">ALM</t>
  </si>
  <si>
    <t xml:space="preserve">DAF</t>
  </si>
  <si>
    <t xml:space="preserve">Administración y Finanzas</t>
  </si>
  <si>
    <t xml:space="preserve">CON</t>
  </si>
  <si>
    <t xml:space="preserve">TES</t>
  </si>
  <si>
    <t xml:space="preserve">Tesorería</t>
  </si>
  <si>
    <t xml:space="preserve">RRHH</t>
  </si>
  <si>
    <t xml:space="preserve">Recursos Humanos y nómina</t>
  </si>
  <si>
    <t xml:space="preserve">DLC</t>
  </si>
  <si>
    <t xml:space="preserve">Director Legal y Cumplimiento</t>
  </si>
  <si>
    <t xml:space="preserve">Legal y Cumplimiento</t>
  </si>
  <si>
    <t xml:space="preserve">OCU</t>
  </si>
  <si>
    <t xml:space="preserve">Oficial de cumplimiento</t>
  </si>
  <si>
    <t xml:space="preserve">Resumen de asientos</t>
  </si>
  <si>
    <t xml:space="preserve">Asientos Standard</t>
  </si>
  <si>
    <t xml:space="preserve">Asientos Premium</t>
  </si>
  <si>
    <t xml:space="preserve">Total de cuentas</t>
  </si>
  <si>
    <t xml:space="preserve">Precio Standard por asiento (US$/mes, facturación anual)</t>
  </si>
  <si>
    <t xml:space="preserve">Precio Premium por asiento (US$/mes, facturación anual)</t>
  </si>
  <si>
    <t xml:space="preserve">Costo mensual estimado (US$)</t>
  </si>
  <si>
    <t xml:space="preserve">Precios de referencia publicados en claude.com/pricing (consultados en octubre de 2026). Verifica antes de contratar: cambian con frecuencia.</t>
  </si>
  <si>
    <t xml:space="preserve">Premium: roles que trabajan con documentos grandes todos los días (presupuestos, cartera, contratos). Revisa en la Semana 4 qué asiento necesita cada rol para Cowork.</t>
  </si>
  <si>
    <t xml:space="preserve">MATRIZ ROL × PROJECT</t>
  </si>
  <si>
    <t xml:space="preserve">A = Puede editar y administra el Project · E = Puede editar · C = Puede ver · — = Sin acceso (permisos reales de Claude Teams). En obra, cada persona entra solo a las obras asignadas.</t>
  </si>
  <si>
    <t xml:space="preserve">Nivel del Project →</t>
  </si>
  <si>
    <t xml:space="preserve">Valor del nivel →</t>
  </si>
  <si>
    <t xml:space="preserve">Nivel máx.</t>
  </si>
  <si>
    <t xml:space="preserve">Conflictos</t>
  </si>
  <si>
    <t xml:space="preserve">A</t>
  </si>
  <si>
    <t xml:space="preserve">C</t>
  </si>
  <si>
    <t xml:space="preserve">E</t>
  </si>
  <si>
    <t xml:space="preserve">Total de conflictos</t>
  </si>
  <si>
    <t xml:space="preserve">Conflicto: el rol entra a un Project con nivel de información superior a su nivel autorizado. Debe quedar en 0.</t>
  </si>
  <si>
    <t xml:space="preserve">Un Project no tiene permisos por archivo: todo el que entra ve todo. Por eso una obra mediana se divide en Contrato y costo, Consulta técnica y Ejecución.</t>
  </si>
  <si>
    <t xml:space="preserve">En obras pequeñas (como Sky), Consulta técnica y Ejecución se unen en un solo Project de Campo; Contrato y costo se llama Gestión. En torres, la Consulta técnica se divide por disciplina.</t>
  </si>
  <si>
    <t xml:space="preserve">Las columnas Rol y Nivel máx. se llenan solas desde 02_Roles.</t>
  </si>
  <si>
    <t xml:space="preserve">MATRIZ DE DOCUMENTOS DE SALIDA</t>
  </si>
  <si>
    <t xml:space="preserve">Quién elabora, si se puede generar con IA, quién revisa, quién aprueba y si va al cliente.</t>
  </si>
  <si>
    <t xml:space="preserve">Documento</t>
  </si>
  <si>
    <t xml:space="preserve">Elabora</t>
  </si>
  <si>
    <t xml:space="preserve">Generación con IA</t>
  </si>
  <si>
    <t xml:space="preserve">Revisa</t>
  </si>
  <si>
    <t xml:space="preserve">Aprueba</t>
  </si>
  <si>
    <t xml:space="preserve">Va al cliente</t>
  </si>
  <si>
    <t xml:space="preserve">Sí, desde notas de campo</t>
  </si>
  <si>
    <t xml:space="preserve">No</t>
  </si>
  <si>
    <t xml:space="preserve">Sí, borrador</t>
  </si>
  <si>
    <t xml:space="preserve">Sí</t>
  </si>
  <si>
    <t xml:space="preserve">Minuta de reunión</t>
  </si>
  <si>
    <t xml:space="preserve">Sí, desde transcripción</t>
  </si>
  <si>
    <t xml:space="preserve">Orden de cambio</t>
  </si>
  <si>
    <t xml:space="preserve">Costos y Presupuestos</t>
  </si>
  <si>
    <t xml:space="preserve">Sí, borrador con valoración</t>
  </si>
  <si>
    <t xml:space="preserve">Según 05_Delegacion</t>
  </si>
  <si>
    <t xml:space="preserve">Cubicación</t>
  </si>
  <si>
    <t xml:space="preserve">Sí, cálculo con soporte</t>
  </si>
  <si>
    <t xml:space="preserve">Oferta o presupuesto</t>
  </si>
  <si>
    <t xml:space="preserve">Comparativo de cotizaciones</t>
  </si>
  <si>
    <t xml:space="preserve">Compras</t>
  </si>
  <si>
    <t xml:space="preserve">Orden de compra</t>
  </si>
  <si>
    <t xml:space="preserve">Proveedor</t>
  </si>
  <si>
    <t xml:space="preserve">Comentarios a un contrato</t>
  </si>
  <si>
    <t xml:space="preserve">Legal</t>
  </si>
  <si>
    <t xml:space="preserve">Sí, contra estándares</t>
  </si>
  <si>
    <t xml:space="preserve">Respuesta a un reclamo</t>
  </si>
  <si>
    <t xml:space="preserve">Finanzas</t>
  </si>
  <si>
    <t xml:space="preserve">Agenda de comité de dirección</t>
  </si>
  <si>
    <t xml:space="preserve">Procedimiento del SGC</t>
  </si>
  <si>
    <t xml:space="preserve">Dueño del proceso</t>
  </si>
  <si>
    <t xml:space="preserve">Regla: todo lo generado con IA es borrador hasta que lo aprueba quien indica esta matriz. Lo que sale firmado por la empresa es responsabilidad de la empresa.</t>
  </si>
  <si>
    <t xml:space="preserve">MATRIZ DE DELEGACIÓN DE AUTORIDAD</t>
  </si>
  <si>
    <t xml:space="preserve">Quién aprueba según el monto. Fuente: criterio de dirección RD05-DG-CRT-005, sección 7.</t>
  </si>
  <si>
    <t xml:space="preserve">Decisión</t>
  </si>
  <si>
    <t xml:space="preserve">Director de Ingeniería / DAF</t>
  </si>
  <si>
    <t xml:space="preserve">Hasta RD$250,000</t>
  </si>
  <si>
    <t xml:space="preserve">Hasta RD$1,000,000</t>
  </si>
  <si>
    <t xml:space="preserve">Hasta RD$5,000,000</t>
  </si>
  <si>
    <t xml:space="preserve">Más de RD$5,000,000</t>
  </si>
  <si>
    <t xml:space="preserve">Subcontrato</t>
  </si>
  <si>
    <t xml:space="preserve">Hasta RD$2,000,000</t>
  </si>
  <si>
    <t xml:space="preserve">Hasta RD$10,000,000</t>
  </si>
  <si>
    <t xml:space="preserve">Más de RD$10,000,000</t>
  </si>
  <si>
    <t xml:space="preserve">Orden de cambio al cliente</t>
  </si>
  <si>
    <t xml:space="preserve">Hasta 1 % del contrato</t>
  </si>
  <si>
    <t xml:space="preserve">Hasta 3 %</t>
  </si>
  <si>
    <t xml:space="preserve">Hasta 5 %</t>
  </si>
  <si>
    <t xml:space="preserve">Más de 5 % o si cambia la fecha de terminación</t>
  </si>
  <si>
    <t xml:space="preserve">Oferta al cliente</t>
  </si>
  <si>
    <t xml:space="preserve">Hasta RD$50 millones dentro de estándares, con el Director Comercial</t>
  </si>
  <si>
    <t xml:space="preserve">Más de RD$50 millones o con desviaciones</t>
  </si>
  <si>
    <t xml:space="preserve">Contrato con el cliente</t>
  </si>
  <si>
    <t xml:space="preserve">Siempre, con revisión de Legal</t>
  </si>
  <si>
    <t xml:space="preserve">Pagos</t>
  </si>
  <si>
    <t xml:space="preserve">Director Administrativo y Financiero hasta RD$2,000,000</t>
  </si>
  <si>
    <t xml:space="preserve">Más de RD$2,000,000, firma conjunta</t>
  </si>
  <si>
    <t xml:space="preserve">Legal revisa todo subcontrato mayor de RD$2,000,000. Toda desviación de las condiciones de contrato va a la Dirección General.</t>
  </si>
  <si>
    <t xml:space="preserve">EXTERNOS</t>
  </si>
  <si>
    <t xml:space="preserve">Ningún externo entra a los Projects de la empresa. Reciben documentos ya revisados.</t>
  </si>
  <si>
    <t xml:space="preserve">Externo</t>
  </si>
  <si>
    <t xml:space="preserve">Qué recibe</t>
  </si>
  <si>
    <t xml:space="preserve">Canal</t>
  </si>
  <si>
    <t xml:space="preserve">Acceso a Projects</t>
  </si>
  <si>
    <t xml:space="preserve">Responsable del envío</t>
  </si>
  <si>
    <t xml:space="preserve">Supervisión del cliente</t>
  </si>
  <si>
    <t xml:space="preserve">Reportes semanales, RFI, cubicaciones, actas</t>
  </si>
  <si>
    <t xml:space="preserve">Correo o plataforma del cliente</t>
  </si>
  <si>
    <t xml:space="preserve">Subcontratistas</t>
  </si>
  <si>
    <t xml:space="preserve">Planos de su alcance, cronograma de su frente, subcontrato</t>
  </si>
  <si>
    <t xml:space="preserve">Correo</t>
  </si>
  <si>
    <t xml:space="preserve">Proveedores</t>
  </si>
  <si>
    <t xml:space="preserve">Especificaciones de lo que cotizan, órdenes de compra</t>
  </si>
  <si>
    <t xml:space="preserve">Asesor legal externo</t>
  </si>
  <si>
    <t xml:space="preserve">Contratos a revisar</t>
  </si>
  <si>
    <t xml:space="preserve">Correo con acuse</t>
  </si>
  <si>
    <t xml:space="preserve">Auditor externo</t>
  </si>
  <si>
    <t xml:space="preserve">Estados financieros y soportes</t>
  </si>
  <si>
    <t xml:space="preserve">Según el plan de auditoría</t>
  </si>
  <si>
    <t xml:space="preserve">Corredor de seguros</t>
  </si>
  <si>
    <t xml:space="preserve">Datos de la obra para pólizas y fianzas</t>
  </si>
  <si>
    <t xml:space="preserve">Antes de enviar a un externo, el documento pasa por la revisión de 04_Matriz_Documentos y no contiene información Restringida.</t>
  </si>
  <si>
    <t xml:space="preserve">ALTAS, BAJAS Y REVISIÓN DE ACCESOS</t>
  </si>
  <si>
    <t xml:space="preserve">Procedimiento RD05-DG-PRO-007, sección 6.7.</t>
  </si>
  <si>
    <t xml:space="preserve">Tipo</t>
  </si>
  <si>
    <t xml:space="preserve">Projects</t>
  </si>
  <si>
    <t xml:space="preserve">Motivo</t>
  </si>
  <si>
    <t xml:space="preserve">Ejecutó</t>
  </si>
  <si>
    <t xml:space="preserve">Revisión</t>
  </si>
  <si>
    <t xml:space="preserve">Diseño inicial de la matriz</t>
  </si>
  <si>
    <t xml:space="preserve">Cerrado</t>
  </si>
  <si>
    <t xml:space="preserve">28/11/2025</t>
  </si>
  <si>
    <t xml:space="preserve">Baja</t>
  </si>
  <si>
    <t xml:space="preserve">P-COMP, P-BIB</t>
  </si>
  <si>
    <t xml:space="preserve">Salida de la empresa; acceso cerrado el mismo día</t>
  </si>
  <si>
    <t xml:space="preserve">Administración</t>
  </si>
  <si>
    <t xml:space="preserve">02/12/2025</t>
  </si>
  <si>
    <t xml:space="preserve">Alta</t>
  </si>
  <si>
    <t xml:space="preserve">Sky · Gestión y Campo</t>
  </si>
  <si>
    <t xml:space="preserve">Asignación a OB-2025-011</t>
  </si>
  <si>
    <t xml:space="preserve">05/01/2026</t>
  </si>
  <si>
    <t xml:space="preserve">Sky · Campo</t>
  </si>
  <si>
    <t xml:space="preserve">Residente liberado de otra obra</t>
  </si>
  <si>
    <t xml:space="preserve">Pendiente</t>
  </si>
  <si>
    <t xml:space="preserve">31/03/2026</t>
  </si>
  <si>
    <t xml:space="preserve">Revisión trimestral contra la matriz</t>
  </si>
  <si>
    <t xml:space="preserve">Programado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</si>
</sst>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sz val="12"/>
      <color rgb="FF4F6F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name val="Arial"/>
      <family val="0"/>
      <charset val="1"/>
    </font>
    <font>
      <sz val="12"/>
      <color rgb="FF7F7F7F"/>
      <name val="Arial"/>
      <family val="0"/>
      <charset val="1"/>
    </font>
    <font>
      <sz val="12"/>
      <color rgb="FF000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i val="true"/>
      <sz val="12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11111"/>
        <bgColor rgb="FF000000"/>
      </patternFill>
    </fill>
    <fill>
      <patternFill patternType="solid">
        <fgColor rgb="FFEEF5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4B6B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F6F00"/>
      <rgbColor rgb="FF800080"/>
      <rgbColor rgb="FF008080"/>
      <rgbColor rgb="FFBFBFBF"/>
      <rgbColor rgb="FF7F7F7F"/>
      <rgbColor rgb="FF9999FF"/>
      <rgbColor rgb="FF993366"/>
      <rgbColor rgb="FFEEF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7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48" hidden="false" customHeight="true" outlineLevel="0" collapsed="false">
      <c r="A4" s="3" t="s">
        <v>2</v>
      </c>
      <c r="B4" s="3" t="s">
        <v>3</v>
      </c>
    </row>
    <row r="5" customFormat="false" ht="15" hidden="false" customHeight="false" outlineLevel="0" collapsed="false">
      <c r="A5" s="4" t="s">
        <v>4</v>
      </c>
      <c r="B5" s="5" t="s">
        <v>5</v>
      </c>
    </row>
    <row r="6" customFormat="false" ht="15" hidden="false" customHeight="false" outlineLevel="0" collapsed="false">
      <c r="A6" s="4" t="s">
        <v>6</v>
      </c>
      <c r="B6" s="5" t="s">
        <v>7</v>
      </c>
    </row>
    <row r="7" customFormat="false" ht="15" hidden="false" customHeight="false" outlineLevel="0" collapsed="false">
      <c r="A7" s="4" t="s">
        <v>8</v>
      </c>
      <c r="B7" s="5" t="s">
        <v>9</v>
      </c>
    </row>
    <row r="8" customFormat="false" ht="15" hidden="false" customHeight="false" outlineLevel="0" collapsed="false">
      <c r="A8" s="4" t="s">
        <v>10</v>
      </c>
      <c r="B8" s="5" t="s">
        <v>11</v>
      </c>
    </row>
    <row r="9" customFormat="false" ht="15" hidden="false" customHeight="false" outlineLevel="0" collapsed="false">
      <c r="A9" s="4" t="s">
        <v>12</v>
      </c>
      <c r="B9" s="5" t="s">
        <v>13</v>
      </c>
    </row>
    <row r="10" customFormat="false" ht="15" hidden="false" customHeight="false" outlineLevel="0" collapsed="false">
      <c r="A10" s="4" t="s">
        <v>14</v>
      </c>
      <c r="B10" s="5" t="s">
        <v>15</v>
      </c>
    </row>
    <row r="11" customFormat="false" ht="15" hidden="false" customHeight="false" outlineLevel="0" collapsed="false">
      <c r="A11" s="4" t="s">
        <v>16</v>
      </c>
      <c r="B11" s="5" t="s">
        <v>17</v>
      </c>
    </row>
    <row r="12" customFormat="false" ht="15" hidden="false" customHeight="false" outlineLevel="0" collapsed="false">
      <c r="A12" s="4" t="s">
        <v>18</v>
      </c>
      <c r="B12" s="5" t="s">
        <v>19</v>
      </c>
    </row>
    <row r="14" customFormat="false" ht="15" hidden="false" customHeight="false" outlineLevel="0" collapsed="false">
      <c r="A14" s="1" t="s">
        <v>20</v>
      </c>
    </row>
    <row r="15" customFormat="false" ht="31.5" hidden="false" customHeight="true" outlineLevel="0" collapsed="false">
      <c r="A15" s="6" t="s">
        <v>21</v>
      </c>
      <c r="B15" s="6"/>
    </row>
    <row r="16" customFormat="false" ht="31.5" hidden="false" customHeight="true" outlineLevel="0" collapsed="false">
      <c r="A16" s="6" t="s">
        <v>22</v>
      </c>
      <c r="B16" s="6"/>
    </row>
    <row r="17" customFormat="false" ht="31.5" hidden="false" customHeight="true" outlineLevel="0" collapsed="false">
      <c r="A17" s="6" t="s">
        <v>23</v>
      </c>
      <c r="B17" s="6"/>
    </row>
    <row r="18" customFormat="false" ht="31.5" hidden="false" customHeight="true" outlineLevel="0" collapsed="false">
      <c r="A18" s="6" t="s">
        <v>24</v>
      </c>
      <c r="B18" s="6"/>
    </row>
    <row r="19" customFormat="false" ht="31.5" hidden="false" customHeight="true" outlineLevel="0" collapsed="false">
      <c r="A19" s="6" t="s">
        <v>25</v>
      </c>
      <c r="B19" s="6"/>
    </row>
    <row r="20" customFormat="false" ht="31.5" hidden="false" customHeight="true" outlineLevel="0" collapsed="false">
      <c r="A20" s="6" t="s">
        <v>26</v>
      </c>
      <c r="B20" s="6"/>
    </row>
    <row r="21" customFormat="false" ht="31.5" hidden="false" customHeight="true" outlineLevel="0" collapsed="false">
      <c r="A21" s="6" t="s">
        <v>27</v>
      </c>
      <c r="B21" s="6"/>
    </row>
    <row r="22" customFormat="false" ht="31.5" hidden="false" customHeight="true" outlineLevel="0" collapsed="false">
      <c r="A22" s="6" t="s">
        <v>28</v>
      </c>
      <c r="B22" s="6"/>
    </row>
    <row r="24" customFormat="false" ht="15" hidden="false" customHeight="false" outlineLevel="0" collapsed="false">
      <c r="A24" s="1" t="s">
        <v>29</v>
      </c>
    </row>
    <row r="25" customFormat="false" ht="48" hidden="false" customHeight="true" outlineLevel="0" collapsed="false">
      <c r="A25" s="3" t="s">
        <v>6</v>
      </c>
      <c r="B25" s="3" t="s">
        <v>30</v>
      </c>
    </row>
    <row r="26" customFormat="false" ht="15" hidden="false" customHeight="false" outlineLevel="0" collapsed="false">
      <c r="A26" s="4" t="s">
        <v>7</v>
      </c>
      <c r="B26" s="5" t="s">
        <v>31</v>
      </c>
    </row>
    <row r="28" customFormat="false" ht="15" hidden="false" customHeight="false" outlineLevel="0" collapsed="false">
      <c r="A28" s="7" t="s">
        <v>32</v>
      </c>
    </row>
  </sheetData>
  <mergeCells count="8">
    <mergeCell ref="A15:B15"/>
    <mergeCell ref="A16:B16"/>
    <mergeCell ref="A17:B17"/>
    <mergeCell ref="A18:B18"/>
    <mergeCell ref="A19:B19"/>
    <mergeCell ref="A20:B20"/>
    <mergeCell ref="A21:B21"/>
    <mergeCell ref="A22:B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2"/>
    <col collapsed="false" customWidth="true" hidden="false" outlineLevel="0" max="3" min="3" style="0" width="18"/>
    <col collapsed="false" customWidth="true" hidden="false" outlineLevel="0" max="4" min="4" style="0" width="36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1" t="s">
        <v>33</v>
      </c>
    </row>
    <row r="2" customFormat="false" ht="15" hidden="false" customHeight="false" outlineLevel="0" collapsed="false">
      <c r="A2" s="2" t="s">
        <v>34</v>
      </c>
    </row>
    <row r="4" customFormat="false" ht="48" hidden="false" customHeight="true" outlineLevel="0" collapsed="false">
      <c r="A4" s="3" t="s">
        <v>35</v>
      </c>
      <c r="B4" s="3" t="s">
        <v>36</v>
      </c>
      <c r="C4" s="3" t="s">
        <v>37</v>
      </c>
      <c r="D4" s="3" t="s">
        <v>38</v>
      </c>
    </row>
    <row r="5" customFormat="false" ht="15" hidden="false" customHeight="false" outlineLevel="0" collapsed="false">
      <c r="A5" s="8" t="n">
        <v>1</v>
      </c>
      <c r="B5" s="5" t="s">
        <v>39</v>
      </c>
      <c r="C5" s="9" t="s">
        <v>40</v>
      </c>
      <c r="D5" s="5" t="s">
        <v>41</v>
      </c>
    </row>
    <row r="6" customFormat="false" ht="15" hidden="false" customHeight="false" outlineLevel="0" collapsed="false">
      <c r="A6" s="8" t="n">
        <v>2</v>
      </c>
      <c r="B6" s="5" t="s">
        <v>42</v>
      </c>
      <c r="C6" s="9" t="s">
        <v>19</v>
      </c>
      <c r="D6" s="5" t="s">
        <v>43</v>
      </c>
    </row>
    <row r="7" customFormat="false" ht="26.85" hidden="false" customHeight="false" outlineLevel="0" collapsed="false">
      <c r="A7" s="8" t="n">
        <v>3</v>
      </c>
      <c r="B7" s="5" t="s">
        <v>44</v>
      </c>
      <c r="C7" s="9" t="s">
        <v>45</v>
      </c>
      <c r="D7" s="5" t="s">
        <v>46</v>
      </c>
    </row>
    <row r="8" customFormat="false" ht="26.85" hidden="false" customHeight="false" outlineLevel="0" collapsed="false">
      <c r="A8" s="8" t="n">
        <v>4</v>
      </c>
      <c r="B8" s="5" t="s">
        <v>47</v>
      </c>
      <c r="C8" s="9" t="s">
        <v>48</v>
      </c>
      <c r="D8" s="5" t="s">
        <v>49</v>
      </c>
    </row>
    <row r="9" customFormat="false" ht="26.85" hidden="false" customHeight="false" outlineLevel="0" collapsed="false">
      <c r="A9" s="8" t="s">
        <v>50</v>
      </c>
      <c r="B9" s="5" t="s">
        <v>51</v>
      </c>
      <c r="C9" s="9" t="s">
        <v>52</v>
      </c>
      <c r="D9" s="5" t="s">
        <v>53</v>
      </c>
    </row>
    <row r="11" customFormat="false" ht="15" hidden="false" customHeight="false" outlineLevel="0" collapsed="false">
      <c r="A11" s="1" t="s">
        <v>54</v>
      </c>
    </row>
    <row r="12" customFormat="false" ht="48" hidden="false" customHeight="true" outlineLevel="0" collapsed="false">
      <c r="A12" s="3" t="s">
        <v>55</v>
      </c>
      <c r="B12" s="3" t="s">
        <v>56</v>
      </c>
      <c r="C12" s="3" t="s">
        <v>37</v>
      </c>
      <c r="D12" s="3" t="s">
        <v>57</v>
      </c>
      <c r="E12" s="3" t="s">
        <v>58</v>
      </c>
    </row>
    <row r="13" customFormat="false" ht="15" hidden="false" customHeight="false" outlineLevel="0" collapsed="false">
      <c r="A13" s="8" t="n">
        <v>1</v>
      </c>
      <c r="B13" s="5" t="s">
        <v>59</v>
      </c>
      <c r="C13" s="9" t="s">
        <v>40</v>
      </c>
      <c r="D13" s="5" t="s">
        <v>60</v>
      </c>
      <c r="E13" s="5" t="s">
        <v>61</v>
      </c>
    </row>
    <row r="14" customFormat="false" ht="15" hidden="false" customHeight="false" outlineLevel="0" collapsed="false">
      <c r="A14" s="8" t="n">
        <v>2</v>
      </c>
      <c r="B14" s="5" t="s">
        <v>62</v>
      </c>
      <c r="C14" s="9" t="s">
        <v>40</v>
      </c>
      <c r="D14" s="5" t="s">
        <v>63</v>
      </c>
      <c r="E14" s="5" t="s">
        <v>64</v>
      </c>
    </row>
    <row r="15" customFormat="false" ht="26.85" hidden="false" customHeight="false" outlineLevel="0" collapsed="false">
      <c r="A15" s="8" t="n">
        <v>3</v>
      </c>
      <c r="B15" s="5" t="s">
        <v>65</v>
      </c>
      <c r="C15" s="9" t="s">
        <v>40</v>
      </c>
      <c r="D15" s="5" t="s">
        <v>63</v>
      </c>
      <c r="E15" s="5" t="s">
        <v>64</v>
      </c>
    </row>
    <row r="16" customFormat="false" ht="26.85" hidden="false" customHeight="false" outlineLevel="0" collapsed="false">
      <c r="A16" s="8" t="n">
        <v>4</v>
      </c>
      <c r="B16" s="5" t="s">
        <v>66</v>
      </c>
      <c r="C16" s="9" t="s">
        <v>19</v>
      </c>
      <c r="D16" s="5" t="s">
        <v>63</v>
      </c>
      <c r="E16" s="5" t="s">
        <v>64</v>
      </c>
    </row>
    <row r="17" customFormat="false" ht="15" hidden="false" customHeight="false" outlineLevel="0" collapsed="false">
      <c r="A17" s="8" t="n">
        <v>5</v>
      </c>
      <c r="B17" s="5" t="s">
        <v>67</v>
      </c>
      <c r="C17" s="9" t="s">
        <v>19</v>
      </c>
      <c r="D17" s="5" t="s">
        <v>11</v>
      </c>
      <c r="E17" s="5" t="s">
        <v>68</v>
      </c>
    </row>
    <row r="18" customFormat="false" ht="15" hidden="false" customHeight="false" outlineLevel="0" collapsed="false">
      <c r="A18" s="8" t="n">
        <v>6</v>
      </c>
      <c r="B18" s="5" t="s">
        <v>69</v>
      </c>
      <c r="C18" s="9" t="s">
        <v>19</v>
      </c>
      <c r="D18" s="5" t="s">
        <v>11</v>
      </c>
      <c r="E18" s="5" t="s">
        <v>68</v>
      </c>
    </row>
    <row r="19" customFormat="false" ht="15" hidden="false" customHeight="false" outlineLevel="0" collapsed="false">
      <c r="A19" s="8" t="n">
        <v>7</v>
      </c>
      <c r="B19" s="5" t="s">
        <v>70</v>
      </c>
      <c r="C19" s="9" t="s">
        <v>19</v>
      </c>
      <c r="D19" s="5" t="s">
        <v>71</v>
      </c>
      <c r="E19" s="5" t="s">
        <v>72</v>
      </c>
    </row>
    <row r="20" customFormat="false" ht="15" hidden="false" customHeight="false" outlineLevel="0" collapsed="false">
      <c r="A20" s="8" t="n">
        <v>8</v>
      </c>
      <c r="B20" s="5" t="s">
        <v>73</v>
      </c>
      <c r="C20" s="9" t="s">
        <v>19</v>
      </c>
      <c r="D20" s="5" t="s">
        <v>74</v>
      </c>
      <c r="E20" s="5" t="s">
        <v>72</v>
      </c>
    </row>
    <row r="21" customFormat="false" ht="15" hidden="false" customHeight="false" outlineLevel="0" collapsed="false">
      <c r="A21" s="8" t="n">
        <v>9</v>
      </c>
      <c r="B21" s="5" t="s">
        <v>75</v>
      </c>
      <c r="C21" s="9" t="s">
        <v>19</v>
      </c>
      <c r="D21" s="5" t="s">
        <v>74</v>
      </c>
      <c r="E21" s="5" t="s">
        <v>72</v>
      </c>
    </row>
    <row r="22" customFormat="false" ht="15" hidden="false" customHeight="false" outlineLevel="0" collapsed="false">
      <c r="A22" s="8" t="n">
        <v>10</v>
      </c>
      <c r="B22" s="5" t="s">
        <v>76</v>
      </c>
      <c r="C22" s="9" t="s">
        <v>19</v>
      </c>
      <c r="D22" s="5" t="s">
        <v>71</v>
      </c>
      <c r="E22" s="5" t="s">
        <v>72</v>
      </c>
    </row>
    <row r="23" customFormat="false" ht="15" hidden="false" customHeight="false" outlineLevel="0" collapsed="false">
      <c r="A23" s="8" t="n">
        <v>11</v>
      </c>
      <c r="B23" s="5" t="s">
        <v>77</v>
      </c>
      <c r="C23" s="9" t="s">
        <v>19</v>
      </c>
      <c r="D23" s="5" t="s">
        <v>71</v>
      </c>
      <c r="E23" s="5" t="s">
        <v>72</v>
      </c>
    </row>
    <row r="24" customFormat="false" ht="15" hidden="false" customHeight="false" outlineLevel="0" collapsed="false">
      <c r="A24" s="8" t="n">
        <v>12</v>
      </c>
      <c r="B24" s="5" t="s">
        <v>78</v>
      </c>
      <c r="C24" s="9" t="s">
        <v>19</v>
      </c>
      <c r="D24" s="5" t="s">
        <v>71</v>
      </c>
      <c r="E24" s="5" t="s">
        <v>72</v>
      </c>
    </row>
    <row r="25" customFormat="false" ht="15" hidden="false" customHeight="false" outlineLevel="0" collapsed="false">
      <c r="A25" s="8" t="n">
        <v>13</v>
      </c>
      <c r="B25" s="5" t="s">
        <v>79</v>
      </c>
      <c r="C25" s="9" t="s">
        <v>19</v>
      </c>
      <c r="D25" s="5" t="s">
        <v>80</v>
      </c>
      <c r="E25" s="5" t="s">
        <v>72</v>
      </c>
    </row>
    <row r="26" customFormat="false" ht="15" hidden="false" customHeight="false" outlineLevel="0" collapsed="false">
      <c r="A26" s="8" t="n">
        <v>14</v>
      </c>
      <c r="B26" s="5" t="s">
        <v>81</v>
      </c>
      <c r="C26" s="9" t="s">
        <v>19</v>
      </c>
      <c r="D26" s="5" t="s">
        <v>82</v>
      </c>
      <c r="E26" s="5" t="s">
        <v>72</v>
      </c>
    </row>
    <row r="27" customFormat="false" ht="15" hidden="false" customHeight="false" outlineLevel="0" collapsed="false">
      <c r="A27" s="8" t="n">
        <v>15</v>
      </c>
      <c r="B27" s="5" t="s">
        <v>83</v>
      </c>
      <c r="C27" s="9" t="s">
        <v>19</v>
      </c>
      <c r="D27" s="5" t="s">
        <v>71</v>
      </c>
      <c r="E27" s="5" t="s">
        <v>72</v>
      </c>
    </row>
    <row r="28" customFormat="false" ht="15" hidden="false" customHeight="false" outlineLevel="0" collapsed="false">
      <c r="A28" s="8" t="n">
        <v>16</v>
      </c>
      <c r="B28" s="5" t="s">
        <v>84</v>
      </c>
      <c r="C28" s="9" t="s">
        <v>45</v>
      </c>
      <c r="D28" s="5" t="s">
        <v>71</v>
      </c>
      <c r="E28" s="5" t="s">
        <v>85</v>
      </c>
    </row>
    <row r="29" customFormat="false" ht="15" hidden="false" customHeight="false" outlineLevel="0" collapsed="false">
      <c r="A29" s="8" t="n">
        <v>17</v>
      </c>
      <c r="B29" s="5" t="s">
        <v>86</v>
      </c>
      <c r="C29" s="9" t="s">
        <v>45</v>
      </c>
      <c r="D29" s="5" t="s">
        <v>87</v>
      </c>
      <c r="E29" s="5" t="s">
        <v>85</v>
      </c>
    </row>
    <row r="30" customFormat="false" ht="15" hidden="false" customHeight="false" outlineLevel="0" collapsed="false">
      <c r="A30" s="8" t="n">
        <v>18</v>
      </c>
      <c r="B30" s="5" t="s">
        <v>88</v>
      </c>
      <c r="C30" s="9" t="s">
        <v>45</v>
      </c>
      <c r="D30" s="5" t="s">
        <v>71</v>
      </c>
      <c r="E30" s="5" t="s">
        <v>89</v>
      </c>
    </row>
    <row r="31" customFormat="false" ht="26.85" hidden="false" customHeight="false" outlineLevel="0" collapsed="false">
      <c r="A31" s="8" t="n">
        <v>19</v>
      </c>
      <c r="B31" s="5" t="s">
        <v>90</v>
      </c>
      <c r="C31" s="9" t="s">
        <v>45</v>
      </c>
      <c r="D31" s="5" t="s">
        <v>91</v>
      </c>
      <c r="E31" s="5" t="s">
        <v>92</v>
      </c>
    </row>
    <row r="32" customFormat="false" ht="15" hidden="false" customHeight="false" outlineLevel="0" collapsed="false">
      <c r="A32" s="8" t="n">
        <v>20</v>
      </c>
      <c r="B32" s="5" t="s">
        <v>93</v>
      </c>
      <c r="C32" s="9" t="s">
        <v>45</v>
      </c>
      <c r="D32" s="5" t="s">
        <v>94</v>
      </c>
      <c r="E32" s="5" t="s">
        <v>89</v>
      </c>
    </row>
    <row r="33" customFormat="false" ht="15" hidden="false" customHeight="false" outlineLevel="0" collapsed="false">
      <c r="A33" s="8" t="n">
        <v>21</v>
      </c>
      <c r="B33" s="5" t="s">
        <v>95</v>
      </c>
      <c r="C33" s="9" t="s">
        <v>45</v>
      </c>
      <c r="D33" s="5" t="s">
        <v>71</v>
      </c>
      <c r="E33" s="5" t="s">
        <v>89</v>
      </c>
    </row>
    <row r="34" customFormat="false" ht="26.85" hidden="false" customHeight="false" outlineLevel="0" collapsed="false">
      <c r="A34" s="8" t="n">
        <v>22</v>
      </c>
      <c r="B34" s="5" t="s">
        <v>96</v>
      </c>
      <c r="C34" s="9" t="s">
        <v>45</v>
      </c>
      <c r="D34" s="5" t="s">
        <v>60</v>
      </c>
      <c r="E34" s="5" t="s">
        <v>97</v>
      </c>
    </row>
    <row r="35" customFormat="false" ht="15" hidden="false" customHeight="false" outlineLevel="0" collapsed="false">
      <c r="A35" s="8" t="n">
        <v>23</v>
      </c>
      <c r="B35" s="5" t="s">
        <v>98</v>
      </c>
      <c r="C35" s="9" t="s">
        <v>45</v>
      </c>
      <c r="D35" s="5" t="s">
        <v>99</v>
      </c>
      <c r="E35" s="5" t="s">
        <v>100</v>
      </c>
    </row>
    <row r="36" customFormat="false" ht="15" hidden="false" customHeight="false" outlineLevel="0" collapsed="false">
      <c r="A36" s="8" t="n">
        <v>24</v>
      </c>
      <c r="B36" s="5" t="s">
        <v>101</v>
      </c>
      <c r="C36" s="9" t="s">
        <v>45</v>
      </c>
      <c r="D36" s="5" t="s">
        <v>99</v>
      </c>
      <c r="E36" s="5" t="s">
        <v>100</v>
      </c>
    </row>
    <row r="37" customFormat="false" ht="15" hidden="false" customHeight="false" outlineLevel="0" collapsed="false">
      <c r="A37" s="8" t="n">
        <v>25</v>
      </c>
      <c r="B37" s="5" t="s">
        <v>102</v>
      </c>
      <c r="C37" s="9" t="s">
        <v>45</v>
      </c>
      <c r="D37" s="5" t="s">
        <v>99</v>
      </c>
      <c r="E37" s="5" t="s">
        <v>100</v>
      </c>
    </row>
    <row r="38" customFormat="false" ht="15" hidden="false" customHeight="false" outlineLevel="0" collapsed="false">
      <c r="A38" s="8" t="n">
        <v>26</v>
      </c>
      <c r="B38" s="5" t="s">
        <v>103</v>
      </c>
      <c r="C38" s="9" t="s">
        <v>45</v>
      </c>
      <c r="D38" s="5" t="s">
        <v>91</v>
      </c>
      <c r="E38" s="5" t="s">
        <v>104</v>
      </c>
    </row>
    <row r="39" customFormat="false" ht="15" hidden="false" customHeight="false" outlineLevel="0" collapsed="false">
      <c r="A39" s="8" t="n">
        <v>27</v>
      </c>
      <c r="B39" s="5" t="s">
        <v>105</v>
      </c>
      <c r="C39" s="9" t="s">
        <v>45</v>
      </c>
      <c r="D39" s="5" t="s">
        <v>91</v>
      </c>
      <c r="E39" s="5" t="s">
        <v>104</v>
      </c>
    </row>
    <row r="40" customFormat="false" ht="15" hidden="false" customHeight="false" outlineLevel="0" collapsed="false">
      <c r="A40" s="8" t="n">
        <v>28</v>
      </c>
      <c r="B40" s="5" t="s">
        <v>106</v>
      </c>
      <c r="C40" s="9" t="s">
        <v>45</v>
      </c>
      <c r="D40" s="5" t="s">
        <v>107</v>
      </c>
      <c r="E40" s="5" t="s">
        <v>108</v>
      </c>
    </row>
    <row r="41" customFormat="false" ht="26.85" hidden="false" customHeight="false" outlineLevel="0" collapsed="false">
      <c r="A41" s="8" t="n">
        <v>29</v>
      </c>
      <c r="B41" s="5" t="s">
        <v>109</v>
      </c>
      <c r="C41" s="9" t="s">
        <v>48</v>
      </c>
      <c r="D41" s="5" t="s">
        <v>110</v>
      </c>
      <c r="E41" s="5" t="s">
        <v>111</v>
      </c>
    </row>
    <row r="42" customFormat="false" ht="15" hidden="false" customHeight="false" outlineLevel="0" collapsed="false">
      <c r="A42" s="8" t="n">
        <v>30</v>
      </c>
      <c r="B42" s="5" t="s">
        <v>112</v>
      </c>
      <c r="C42" s="9" t="s">
        <v>48</v>
      </c>
      <c r="D42" s="5" t="s">
        <v>110</v>
      </c>
      <c r="E42" s="5" t="s">
        <v>113</v>
      </c>
    </row>
    <row r="43" customFormat="false" ht="15" hidden="false" customHeight="false" outlineLevel="0" collapsed="false">
      <c r="A43" s="8" t="n">
        <v>31</v>
      </c>
      <c r="B43" s="5" t="s">
        <v>114</v>
      </c>
      <c r="C43" s="9" t="s">
        <v>48</v>
      </c>
      <c r="D43" s="5" t="s">
        <v>15</v>
      </c>
      <c r="E43" s="5" t="s">
        <v>113</v>
      </c>
    </row>
    <row r="44" customFormat="false" ht="15" hidden="false" customHeight="false" outlineLevel="0" collapsed="false">
      <c r="A44" s="8" t="n">
        <v>32</v>
      </c>
      <c r="B44" s="5" t="s">
        <v>115</v>
      </c>
      <c r="C44" s="9" t="s">
        <v>48</v>
      </c>
      <c r="D44" s="5" t="s">
        <v>94</v>
      </c>
      <c r="E44" s="5" t="s">
        <v>89</v>
      </c>
    </row>
    <row r="45" customFormat="false" ht="15" hidden="false" customHeight="false" outlineLevel="0" collapsed="false">
      <c r="A45" s="8" t="n">
        <v>33</v>
      </c>
      <c r="B45" s="5" t="s">
        <v>116</v>
      </c>
      <c r="C45" s="9" t="s">
        <v>48</v>
      </c>
      <c r="D45" s="5" t="s">
        <v>117</v>
      </c>
      <c r="E45" s="5" t="s">
        <v>89</v>
      </c>
    </row>
    <row r="46" customFormat="false" ht="26.85" hidden="false" customHeight="false" outlineLevel="0" collapsed="false">
      <c r="A46" s="8" t="n">
        <v>34</v>
      </c>
      <c r="B46" s="5" t="s">
        <v>118</v>
      </c>
      <c r="C46" s="9" t="s">
        <v>48</v>
      </c>
      <c r="D46" s="5" t="s">
        <v>60</v>
      </c>
      <c r="E46" s="5" t="s">
        <v>97</v>
      </c>
    </row>
    <row r="47" customFormat="false" ht="15" hidden="false" customHeight="false" outlineLevel="0" collapsed="false">
      <c r="A47" s="8" t="n">
        <v>35</v>
      </c>
      <c r="B47" s="5" t="s">
        <v>119</v>
      </c>
      <c r="C47" s="9" t="s">
        <v>48</v>
      </c>
      <c r="D47" s="5" t="s">
        <v>15</v>
      </c>
      <c r="E47" s="5" t="s">
        <v>120</v>
      </c>
    </row>
    <row r="48" customFormat="false" ht="15" hidden="false" customHeight="false" outlineLevel="0" collapsed="false">
      <c r="A48" s="8" t="n">
        <v>36</v>
      </c>
      <c r="B48" s="5" t="s">
        <v>121</v>
      </c>
      <c r="C48" s="9" t="s">
        <v>48</v>
      </c>
      <c r="D48" s="5" t="s">
        <v>91</v>
      </c>
      <c r="E48" s="5" t="s">
        <v>104</v>
      </c>
    </row>
    <row r="49" customFormat="false" ht="15" hidden="false" customHeight="false" outlineLevel="0" collapsed="false">
      <c r="A49" s="8" t="n">
        <v>37</v>
      </c>
      <c r="B49" s="5" t="s">
        <v>122</v>
      </c>
      <c r="C49" s="9" t="s">
        <v>48</v>
      </c>
      <c r="D49" s="5" t="s">
        <v>117</v>
      </c>
      <c r="E49" s="5" t="s">
        <v>108</v>
      </c>
    </row>
    <row r="50" customFormat="false" ht="15" hidden="false" customHeight="false" outlineLevel="0" collapsed="false">
      <c r="A50" s="8" t="n">
        <v>38</v>
      </c>
      <c r="B50" s="5" t="s">
        <v>123</v>
      </c>
      <c r="C50" s="9" t="s">
        <v>48</v>
      </c>
      <c r="D50" s="5" t="s">
        <v>15</v>
      </c>
      <c r="E50" s="5" t="s">
        <v>120</v>
      </c>
    </row>
    <row r="51" customFormat="false" ht="15" hidden="false" customHeight="false" outlineLevel="0" collapsed="false">
      <c r="A51" s="8" t="n">
        <v>39</v>
      </c>
      <c r="B51" s="5" t="s">
        <v>124</v>
      </c>
      <c r="C51" s="9" t="s">
        <v>52</v>
      </c>
      <c r="D51" s="5" t="s">
        <v>125</v>
      </c>
      <c r="E51" s="5" t="s">
        <v>53</v>
      </c>
    </row>
    <row r="52" customFormat="false" ht="26.85" hidden="false" customHeight="false" outlineLevel="0" collapsed="false">
      <c r="A52" s="8" t="n">
        <v>40</v>
      </c>
      <c r="B52" s="5" t="s">
        <v>126</v>
      </c>
      <c r="C52" s="9" t="s">
        <v>52</v>
      </c>
      <c r="D52" s="5" t="s">
        <v>127</v>
      </c>
      <c r="E52" s="5" t="s">
        <v>53</v>
      </c>
    </row>
    <row r="54" customFormat="false" ht="15" hidden="false" customHeight="false" outlineLevel="0" collapsed="false">
      <c r="A54" s="7" t="s">
        <v>32</v>
      </c>
    </row>
  </sheetData>
  <dataValidations count="1">
    <dataValidation allowBlank="true" errorStyle="stop" operator="between" showDropDown="false" showErrorMessage="false" showInputMessage="false" sqref="C13:C52" type="list">
      <formula1>"Pública,Interna,Confidencial,Restringida,Nunca se sube"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6"/>
    <col collapsed="false" customWidth="true" hidden="false" outlineLevel="0" max="3" min="3" style="0" width="30"/>
    <col collapsed="false" customWidth="true" hidden="false" outlineLevel="0" max="4" min="4" style="0" width="13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1" t="s">
        <v>128</v>
      </c>
    </row>
    <row r="2" customFormat="false" ht="15" hidden="false" customHeight="false" outlineLevel="0" collapsed="false">
      <c r="A2" s="2" t="s">
        <v>129</v>
      </c>
    </row>
    <row r="4" customFormat="false" ht="48" hidden="false" customHeight="true" outlineLevel="0" collapsed="false">
      <c r="A4" s="3" t="s">
        <v>130</v>
      </c>
      <c r="B4" s="3" t="s">
        <v>131</v>
      </c>
      <c r="C4" s="3" t="s">
        <v>132</v>
      </c>
      <c r="D4" s="3" t="s">
        <v>133</v>
      </c>
      <c r="E4" s="3" t="s">
        <v>134</v>
      </c>
      <c r="F4" s="3" t="s">
        <v>135</v>
      </c>
      <c r="G4" s="3" t="s">
        <v>136</v>
      </c>
    </row>
    <row r="5" customFormat="false" ht="15" hidden="false" customHeight="false" outlineLevel="0" collapsed="false">
      <c r="A5" s="8" t="s">
        <v>137</v>
      </c>
      <c r="B5" s="5" t="s">
        <v>138</v>
      </c>
      <c r="C5" s="5" t="s">
        <v>15</v>
      </c>
      <c r="D5" s="9" t="s">
        <v>50</v>
      </c>
      <c r="E5" s="9" t="s">
        <v>48</v>
      </c>
      <c r="F5" s="9" t="s">
        <v>139</v>
      </c>
      <c r="G5" s="9" t="n">
        <v>1</v>
      </c>
    </row>
    <row r="6" customFormat="false" ht="15" hidden="false" customHeight="false" outlineLevel="0" collapsed="false">
      <c r="A6" s="8" t="s">
        <v>140</v>
      </c>
      <c r="B6" s="5" t="s">
        <v>141</v>
      </c>
      <c r="C6" s="5" t="s">
        <v>142</v>
      </c>
      <c r="D6" s="9" t="s">
        <v>137</v>
      </c>
      <c r="E6" s="9" t="s">
        <v>19</v>
      </c>
      <c r="F6" s="9" t="s">
        <v>143</v>
      </c>
      <c r="G6" s="9" t="n">
        <v>1</v>
      </c>
    </row>
    <row r="7" customFormat="false" ht="15" hidden="false" customHeight="false" outlineLevel="0" collapsed="false">
      <c r="A7" s="8" t="s">
        <v>144</v>
      </c>
      <c r="B7" s="5" t="s">
        <v>145</v>
      </c>
      <c r="C7" s="5" t="s">
        <v>146</v>
      </c>
      <c r="D7" s="9" t="s">
        <v>137</v>
      </c>
      <c r="E7" s="9" t="s">
        <v>48</v>
      </c>
      <c r="F7" s="9" t="s">
        <v>143</v>
      </c>
      <c r="G7" s="9" t="n">
        <v>1</v>
      </c>
    </row>
    <row r="8" customFormat="false" ht="15" hidden="false" customHeight="false" outlineLevel="0" collapsed="false">
      <c r="A8" s="8" t="s">
        <v>147</v>
      </c>
      <c r="B8" s="5" t="s">
        <v>148</v>
      </c>
      <c r="C8" s="5" t="s">
        <v>146</v>
      </c>
      <c r="D8" s="9" t="s">
        <v>144</v>
      </c>
      <c r="E8" s="9" t="s">
        <v>48</v>
      </c>
      <c r="F8" s="9" t="s">
        <v>143</v>
      </c>
      <c r="G8" s="9" t="n">
        <v>2</v>
      </c>
    </row>
    <row r="9" customFormat="false" ht="15" hidden="false" customHeight="false" outlineLevel="0" collapsed="false">
      <c r="A9" s="8" t="s">
        <v>149</v>
      </c>
      <c r="B9" s="5" t="s">
        <v>150</v>
      </c>
      <c r="C9" s="5" t="s">
        <v>146</v>
      </c>
      <c r="D9" s="9" t="s">
        <v>144</v>
      </c>
      <c r="E9" s="9" t="s">
        <v>45</v>
      </c>
      <c r="F9" s="9" t="s">
        <v>143</v>
      </c>
      <c r="G9" s="9" t="n">
        <v>3</v>
      </c>
    </row>
    <row r="10" customFormat="false" ht="15" hidden="false" customHeight="false" outlineLevel="0" collapsed="false">
      <c r="A10" s="8" t="s">
        <v>151</v>
      </c>
      <c r="B10" s="5" t="s">
        <v>152</v>
      </c>
      <c r="C10" s="5" t="s">
        <v>153</v>
      </c>
      <c r="D10" s="9" t="s">
        <v>137</v>
      </c>
      <c r="E10" s="9" t="s">
        <v>48</v>
      </c>
      <c r="F10" s="9" t="s">
        <v>139</v>
      </c>
      <c r="G10" s="9" t="n">
        <v>1</v>
      </c>
    </row>
    <row r="11" customFormat="false" ht="15" hidden="false" customHeight="false" outlineLevel="0" collapsed="false">
      <c r="A11" s="8" t="s">
        <v>154</v>
      </c>
      <c r="B11" s="5" t="s">
        <v>155</v>
      </c>
      <c r="C11" s="5" t="s">
        <v>153</v>
      </c>
      <c r="D11" s="9" t="s">
        <v>151</v>
      </c>
      <c r="E11" s="9" t="s">
        <v>48</v>
      </c>
      <c r="F11" s="9" t="s">
        <v>139</v>
      </c>
      <c r="G11" s="9" t="n">
        <v>1</v>
      </c>
    </row>
    <row r="12" customFormat="false" ht="15" hidden="false" customHeight="false" outlineLevel="0" collapsed="false">
      <c r="A12" s="8" t="s">
        <v>156</v>
      </c>
      <c r="B12" s="5" t="s">
        <v>87</v>
      </c>
      <c r="C12" s="5" t="s">
        <v>153</v>
      </c>
      <c r="D12" s="9" t="s">
        <v>154</v>
      </c>
      <c r="E12" s="9" t="s">
        <v>45</v>
      </c>
      <c r="F12" s="9" t="s">
        <v>143</v>
      </c>
      <c r="G12" s="9" t="n">
        <v>2</v>
      </c>
    </row>
    <row r="13" customFormat="false" ht="15" hidden="false" customHeight="false" outlineLevel="0" collapsed="false">
      <c r="A13" s="8" t="s">
        <v>157</v>
      </c>
      <c r="B13" s="5" t="s">
        <v>110</v>
      </c>
      <c r="C13" s="5" t="s">
        <v>153</v>
      </c>
      <c r="D13" s="9" t="s">
        <v>154</v>
      </c>
      <c r="E13" s="9" t="s">
        <v>48</v>
      </c>
      <c r="F13" s="9" t="s">
        <v>139</v>
      </c>
      <c r="G13" s="9" t="n">
        <v>1</v>
      </c>
    </row>
    <row r="14" customFormat="false" ht="15" hidden="false" customHeight="false" outlineLevel="0" collapsed="false">
      <c r="A14" s="8" t="s">
        <v>158</v>
      </c>
      <c r="B14" s="5" t="s">
        <v>159</v>
      </c>
      <c r="C14" s="5" t="s">
        <v>153</v>
      </c>
      <c r="D14" s="9" t="s">
        <v>157</v>
      </c>
      <c r="E14" s="9" t="s">
        <v>48</v>
      </c>
      <c r="F14" s="9" t="s">
        <v>143</v>
      </c>
      <c r="G14" s="9" t="n">
        <v>2</v>
      </c>
    </row>
    <row r="15" customFormat="false" ht="15" hidden="false" customHeight="false" outlineLevel="0" collapsed="false">
      <c r="A15" s="8" t="s">
        <v>160</v>
      </c>
      <c r="B15" s="5" t="s">
        <v>99</v>
      </c>
      <c r="C15" s="5" t="s">
        <v>153</v>
      </c>
      <c r="D15" s="9" t="s">
        <v>154</v>
      </c>
      <c r="E15" s="9" t="s">
        <v>45</v>
      </c>
      <c r="F15" s="9" t="s">
        <v>143</v>
      </c>
      <c r="G15" s="9" t="n">
        <v>1</v>
      </c>
    </row>
    <row r="16" customFormat="false" ht="15" hidden="false" customHeight="false" outlineLevel="0" collapsed="false">
      <c r="A16" s="8" t="s">
        <v>161</v>
      </c>
      <c r="B16" s="5" t="s">
        <v>162</v>
      </c>
      <c r="C16" s="5" t="s">
        <v>153</v>
      </c>
      <c r="D16" s="9" t="s">
        <v>160</v>
      </c>
      <c r="E16" s="9" t="s">
        <v>45</v>
      </c>
      <c r="F16" s="9" t="s">
        <v>143</v>
      </c>
      <c r="G16" s="9" t="n">
        <v>2</v>
      </c>
    </row>
    <row r="17" customFormat="false" ht="15" hidden="false" customHeight="false" outlineLevel="0" collapsed="false">
      <c r="A17" s="8" t="s">
        <v>163</v>
      </c>
      <c r="B17" s="5" t="s">
        <v>94</v>
      </c>
      <c r="C17" s="5" t="s">
        <v>153</v>
      </c>
      <c r="D17" s="9" t="s">
        <v>151</v>
      </c>
      <c r="E17" s="9" t="s">
        <v>48</v>
      </c>
      <c r="F17" s="9" t="s">
        <v>139</v>
      </c>
      <c r="G17" s="9" t="n">
        <v>1</v>
      </c>
    </row>
    <row r="18" customFormat="false" ht="15" hidden="false" customHeight="false" outlineLevel="0" collapsed="false">
      <c r="A18" s="8" t="s">
        <v>164</v>
      </c>
      <c r="B18" s="5" t="s">
        <v>71</v>
      </c>
      <c r="C18" s="5" t="s">
        <v>165</v>
      </c>
      <c r="D18" s="9" t="s">
        <v>163</v>
      </c>
      <c r="E18" s="9" t="s">
        <v>48</v>
      </c>
      <c r="F18" s="9" t="s">
        <v>143</v>
      </c>
      <c r="G18" s="9" t="n">
        <v>4</v>
      </c>
    </row>
    <row r="19" customFormat="false" ht="15" hidden="false" customHeight="false" outlineLevel="0" collapsed="false">
      <c r="A19" s="8" t="s">
        <v>166</v>
      </c>
      <c r="B19" s="5" t="s">
        <v>74</v>
      </c>
      <c r="C19" s="5" t="s">
        <v>165</v>
      </c>
      <c r="D19" s="9" t="s">
        <v>164</v>
      </c>
      <c r="E19" s="9" t="s">
        <v>45</v>
      </c>
      <c r="F19" s="9" t="s">
        <v>143</v>
      </c>
      <c r="G19" s="9" t="n">
        <v>8</v>
      </c>
    </row>
    <row r="20" customFormat="false" ht="15" hidden="false" customHeight="false" outlineLevel="0" collapsed="false">
      <c r="A20" s="8" t="s">
        <v>167</v>
      </c>
      <c r="B20" s="5" t="s">
        <v>168</v>
      </c>
      <c r="C20" s="5" t="s">
        <v>165</v>
      </c>
      <c r="D20" s="9" t="s">
        <v>164</v>
      </c>
      <c r="E20" s="9" t="s">
        <v>45</v>
      </c>
      <c r="F20" s="9" t="s">
        <v>143</v>
      </c>
      <c r="G20" s="9" t="n">
        <v>6</v>
      </c>
    </row>
    <row r="21" customFormat="false" ht="15" hidden="false" customHeight="false" outlineLevel="0" collapsed="false">
      <c r="A21" s="8" t="s">
        <v>169</v>
      </c>
      <c r="B21" s="5" t="s">
        <v>80</v>
      </c>
      <c r="C21" s="5" t="s">
        <v>165</v>
      </c>
      <c r="D21" s="9" t="s">
        <v>164</v>
      </c>
      <c r="E21" s="9" t="s">
        <v>45</v>
      </c>
      <c r="F21" s="9" t="s">
        <v>143</v>
      </c>
      <c r="G21" s="9" t="n">
        <v>4</v>
      </c>
    </row>
    <row r="22" customFormat="false" ht="15" hidden="false" customHeight="false" outlineLevel="0" collapsed="false">
      <c r="A22" s="8" t="s">
        <v>170</v>
      </c>
      <c r="B22" s="5" t="s">
        <v>82</v>
      </c>
      <c r="C22" s="5" t="s">
        <v>165</v>
      </c>
      <c r="D22" s="9" t="s">
        <v>164</v>
      </c>
      <c r="E22" s="9" t="s">
        <v>45</v>
      </c>
      <c r="F22" s="9" t="s">
        <v>143</v>
      </c>
      <c r="G22" s="9" t="n">
        <v>5</v>
      </c>
    </row>
    <row r="23" customFormat="false" ht="15" hidden="false" customHeight="false" outlineLevel="0" collapsed="false">
      <c r="A23" s="8" t="s">
        <v>171</v>
      </c>
      <c r="B23" s="5" t="s">
        <v>117</v>
      </c>
      <c r="C23" s="5" t="s">
        <v>172</v>
      </c>
      <c r="D23" s="9" t="s">
        <v>137</v>
      </c>
      <c r="E23" s="9" t="s">
        <v>48</v>
      </c>
      <c r="F23" s="9" t="s">
        <v>143</v>
      </c>
      <c r="G23" s="9" t="n">
        <v>1</v>
      </c>
    </row>
    <row r="24" customFormat="false" ht="15" hidden="false" customHeight="false" outlineLevel="0" collapsed="false">
      <c r="A24" s="8" t="s">
        <v>173</v>
      </c>
      <c r="B24" s="5" t="s">
        <v>107</v>
      </c>
      <c r="C24" s="5" t="s">
        <v>172</v>
      </c>
      <c r="D24" s="9" t="s">
        <v>171</v>
      </c>
      <c r="E24" s="9" t="s">
        <v>48</v>
      </c>
      <c r="F24" s="9" t="s">
        <v>143</v>
      </c>
      <c r="G24" s="9" t="n">
        <v>2</v>
      </c>
    </row>
    <row r="25" customFormat="false" ht="15" hidden="false" customHeight="false" outlineLevel="0" collapsed="false">
      <c r="A25" s="8" t="s">
        <v>174</v>
      </c>
      <c r="B25" s="5" t="s">
        <v>175</v>
      </c>
      <c r="C25" s="5" t="s">
        <v>172</v>
      </c>
      <c r="D25" s="9" t="s">
        <v>171</v>
      </c>
      <c r="E25" s="9" t="s">
        <v>48</v>
      </c>
      <c r="F25" s="9" t="s">
        <v>143</v>
      </c>
      <c r="G25" s="9" t="n">
        <v>1</v>
      </c>
    </row>
    <row r="26" customFormat="false" ht="15" hidden="false" customHeight="false" outlineLevel="0" collapsed="false">
      <c r="A26" s="8" t="s">
        <v>176</v>
      </c>
      <c r="B26" s="5" t="s">
        <v>177</v>
      </c>
      <c r="C26" s="5" t="s">
        <v>172</v>
      </c>
      <c r="D26" s="9" t="s">
        <v>171</v>
      </c>
      <c r="E26" s="9" t="s">
        <v>19</v>
      </c>
      <c r="F26" s="9" t="s">
        <v>143</v>
      </c>
      <c r="G26" s="9" t="n">
        <v>2</v>
      </c>
    </row>
    <row r="27" customFormat="false" ht="15" hidden="false" customHeight="false" outlineLevel="0" collapsed="false">
      <c r="A27" s="8" t="s">
        <v>178</v>
      </c>
      <c r="B27" s="5" t="s">
        <v>179</v>
      </c>
      <c r="C27" s="5" t="s">
        <v>180</v>
      </c>
      <c r="D27" s="9" t="s">
        <v>137</v>
      </c>
      <c r="E27" s="9" t="s">
        <v>48</v>
      </c>
      <c r="F27" s="9" t="s">
        <v>143</v>
      </c>
      <c r="G27" s="9" t="n">
        <v>1</v>
      </c>
    </row>
    <row r="28" customFormat="false" ht="15" hidden="false" customHeight="false" outlineLevel="0" collapsed="false">
      <c r="A28" s="8" t="s">
        <v>181</v>
      </c>
      <c r="B28" s="5" t="s">
        <v>182</v>
      </c>
      <c r="C28" s="5" t="s">
        <v>180</v>
      </c>
      <c r="D28" s="9" t="s">
        <v>178</v>
      </c>
      <c r="E28" s="9" t="s">
        <v>48</v>
      </c>
      <c r="F28" s="9" t="s">
        <v>143</v>
      </c>
      <c r="G28" s="9" t="n">
        <v>1</v>
      </c>
    </row>
    <row r="30" customFormat="false" ht="15" hidden="false" customHeight="false" outlineLevel="0" collapsed="false">
      <c r="A30" s="1" t="s">
        <v>183</v>
      </c>
    </row>
    <row r="31" customFormat="false" ht="15" hidden="false" customHeight="true" outlineLevel="0" collapsed="false">
      <c r="A31" s="6" t="s">
        <v>184</v>
      </c>
      <c r="B31" s="6"/>
      <c r="C31" s="6"/>
      <c r="D31" s="6"/>
      <c r="E31" s="10" t="n">
        <f aca="false">SUMIF(F5:F28,"Standard",G5:G28)</f>
        <v>49</v>
      </c>
    </row>
    <row r="32" customFormat="false" ht="15" hidden="false" customHeight="true" outlineLevel="0" collapsed="false">
      <c r="A32" s="6" t="s">
        <v>185</v>
      </c>
      <c r="B32" s="6"/>
      <c r="C32" s="6"/>
      <c r="D32" s="6"/>
      <c r="E32" s="10" t="n">
        <f aca="false">SUMIF(F5:F28,"Premium",G5:G28)</f>
        <v>5</v>
      </c>
    </row>
    <row r="33" customFormat="false" ht="15" hidden="false" customHeight="true" outlineLevel="0" collapsed="false">
      <c r="A33" s="6" t="s">
        <v>186</v>
      </c>
      <c r="B33" s="6"/>
      <c r="C33" s="6"/>
      <c r="D33" s="6"/>
      <c r="E33" s="10" t="n">
        <f aca="false">SUM(G5:G28)</f>
        <v>54</v>
      </c>
    </row>
    <row r="34" customFormat="false" ht="15" hidden="false" customHeight="true" outlineLevel="0" collapsed="false">
      <c r="A34" s="6" t="s">
        <v>187</v>
      </c>
      <c r="B34" s="6"/>
      <c r="C34" s="6"/>
      <c r="D34" s="6"/>
      <c r="E34" s="11" t="n">
        <v>20</v>
      </c>
    </row>
    <row r="35" customFormat="false" ht="15" hidden="false" customHeight="true" outlineLevel="0" collapsed="false">
      <c r="A35" s="6" t="s">
        <v>188</v>
      </c>
      <c r="B35" s="6"/>
      <c r="C35" s="6"/>
      <c r="D35" s="6"/>
      <c r="E35" s="11" t="n">
        <v>100</v>
      </c>
    </row>
    <row r="36" customFormat="false" ht="15" hidden="false" customHeight="true" outlineLevel="0" collapsed="false">
      <c r="A36" s="6" t="s">
        <v>189</v>
      </c>
      <c r="B36" s="6"/>
      <c r="C36" s="6"/>
      <c r="D36" s="6"/>
      <c r="E36" s="12" t="n">
        <f aca="false">E31*E34+E32*E35</f>
        <v>1480</v>
      </c>
    </row>
    <row r="37" customFormat="false" ht="15" hidden="false" customHeight="false" outlineLevel="0" collapsed="false">
      <c r="A37" s="13" t="s">
        <v>190</v>
      </c>
    </row>
    <row r="38" customFormat="false" ht="15" hidden="false" customHeight="false" outlineLevel="0" collapsed="false">
      <c r="A38" s="13" t="s">
        <v>191</v>
      </c>
    </row>
    <row r="40" customFormat="false" ht="15" hidden="false" customHeight="false" outlineLevel="0" collapsed="false">
      <c r="A40" s="7" t="s">
        <v>32</v>
      </c>
    </row>
  </sheetData>
  <mergeCells count="6">
    <mergeCell ref="A31:D31"/>
    <mergeCell ref="A32:D32"/>
    <mergeCell ref="A33:D33"/>
    <mergeCell ref="A34:D34"/>
    <mergeCell ref="A35:D35"/>
    <mergeCell ref="A36:D36"/>
  </mergeCells>
  <dataValidations count="2">
    <dataValidation allowBlank="false" errorStyle="stop" operator="between" showDropDown="false" showErrorMessage="false" showInputMessage="false" sqref="E5:E28" type="list">
      <formula1>"Pública,Interna,Confidencial,Restringida"</formula1>
      <formula2>0</formula2>
    </dataValidation>
    <dataValidation allowBlank="false" errorStyle="stop" operator="between" showDropDown="false" showErrorMessage="false" showInputMessage="false" sqref="F5:F28" type="list">
      <formula1>"Standard,Premium,Sin asiento"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7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5"/>
    <col collapsed="false" customWidth="true" hidden="false" outlineLevel="0" max="3" min="3" style="0" width="9"/>
    <col collapsed="false" customWidth="true" hidden="false" outlineLevel="0" max="14" min="4" style="0" width="12"/>
    <col collapsed="false" customWidth="true" hidden="false" outlineLevel="0" max="15" min="15" style="0" width="13"/>
  </cols>
  <sheetData>
    <row r="1" customFormat="false" ht="15" hidden="false" customHeight="false" outlineLevel="0" collapsed="false">
      <c r="A1" s="1" t="s">
        <v>192</v>
      </c>
    </row>
    <row r="2" customFormat="false" ht="15" hidden="false" customHeight="false" outlineLevel="0" collapsed="false">
      <c r="A2" s="2" t="s">
        <v>193</v>
      </c>
    </row>
    <row r="4" customFormat="false" ht="26.85" hidden="false" customHeight="false" outlineLevel="0" collapsed="false">
      <c r="A4" s="13" t="s">
        <v>194</v>
      </c>
      <c r="D4" s="14" t="s">
        <v>48</v>
      </c>
      <c r="E4" s="14" t="s">
        <v>48</v>
      </c>
      <c r="F4" s="14" t="s">
        <v>19</v>
      </c>
      <c r="G4" s="14" t="s">
        <v>48</v>
      </c>
      <c r="H4" s="14" t="s">
        <v>45</v>
      </c>
      <c r="I4" s="14" t="s">
        <v>48</v>
      </c>
      <c r="J4" s="14" t="s">
        <v>48</v>
      </c>
      <c r="K4" s="14" t="s">
        <v>19</v>
      </c>
      <c r="L4" s="14" t="s">
        <v>48</v>
      </c>
      <c r="M4" s="14" t="s">
        <v>45</v>
      </c>
      <c r="N4" s="14" t="s">
        <v>19</v>
      </c>
    </row>
    <row r="5" customFormat="false" ht="15" hidden="false" customHeight="false" outlineLevel="0" collapsed="false">
      <c r="A5" s="13" t="s">
        <v>195</v>
      </c>
      <c r="D5" s="9" t="n">
        <f aca="false">MATCH(D4,{"Pública","Interna","Confidencial","Restringida"},0)</f>
        <v>4</v>
      </c>
      <c r="E5" s="9" t="n">
        <f aca="false">MATCH(E4,{"Pública","Interna","Confidencial","Restringida"},0)</f>
        <v>4</v>
      </c>
      <c r="F5" s="9" t="n">
        <f aca="false">MATCH(F4,{"Pública","Interna","Confidencial","Restringida"},0)</f>
        <v>2</v>
      </c>
      <c r="G5" s="9" t="n">
        <f aca="false">MATCH(G4,{"Pública","Interna","Confidencial","Restringida"},0)</f>
        <v>4</v>
      </c>
      <c r="H5" s="9" t="n">
        <f aca="false">MATCH(H4,{"Pública","Interna","Confidencial","Restringida"},0)</f>
        <v>3</v>
      </c>
      <c r="I5" s="9" t="n">
        <f aca="false">MATCH(I4,{"Pública","Interna","Confidencial","Restringida"},0)</f>
        <v>4</v>
      </c>
      <c r="J5" s="9" t="n">
        <f aca="false">MATCH(J4,{"Pública","Interna","Confidencial","Restringida"},0)</f>
        <v>4</v>
      </c>
      <c r="K5" s="9" t="n">
        <f aca="false">MATCH(K4,{"Pública","Interna","Confidencial","Restringida"},0)</f>
        <v>2</v>
      </c>
      <c r="L5" s="9" t="n">
        <f aca="false">MATCH(L4,{"Pública","Interna","Confidencial","Restringida"},0)</f>
        <v>4</v>
      </c>
      <c r="M5" s="9" t="n">
        <f aca="false">MATCH(M4,{"Pública","Interna","Confidencial","Restringida"},0)</f>
        <v>3</v>
      </c>
      <c r="N5" s="9" t="n">
        <f aca="false">MATCH(N4,{"Pública","Interna","Confidencial","Restringida"},0)</f>
        <v>2</v>
      </c>
    </row>
    <row r="6" customFormat="false" ht="48" hidden="false" customHeight="true" outlineLevel="0" collapsed="false">
      <c r="A6" s="3" t="s">
        <v>131</v>
      </c>
      <c r="B6" s="3" t="s">
        <v>196</v>
      </c>
      <c r="C6" s="3" t="s">
        <v>35</v>
      </c>
      <c r="D6" s="3" t="s">
        <v>120</v>
      </c>
      <c r="E6" s="3" t="s">
        <v>61</v>
      </c>
      <c r="F6" s="3" t="s">
        <v>64</v>
      </c>
      <c r="G6" s="3" t="s">
        <v>113</v>
      </c>
      <c r="H6" s="3" t="s">
        <v>100</v>
      </c>
      <c r="I6" s="3" t="s">
        <v>108</v>
      </c>
      <c r="J6" s="3" t="s">
        <v>104</v>
      </c>
      <c r="K6" s="3" t="s">
        <v>68</v>
      </c>
      <c r="L6" s="3" t="s">
        <v>89</v>
      </c>
      <c r="M6" s="3" t="s">
        <v>85</v>
      </c>
      <c r="N6" s="3" t="s">
        <v>72</v>
      </c>
      <c r="O6" s="3" t="s">
        <v>197</v>
      </c>
    </row>
    <row r="7" customFormat="false" ht="15" hidden="false" customHeight="false" outlineLevel="0" collapsed="false">
      <c r="A7" s="5" t="str">
        <f aca="false">02_Roles!A5&amp;" · "&amp;02_Roles!B5</f>
        <v>DG · Director General</v>
      </c>
      <c r="B7" s="9" t="str">
        <f aca="false">02_Roles!E5</f>
        <v>Restringida</v>
      </c>
      <c r="C7" s="9" t="n">
        <f aca="false">IFERROR(MATCH(B7,{"Pública","Interna","Confidencial","Restringida"},0),0)</f>
        <v>4</v>
      </c>
      <c r="D7" s="15" t="s">
        <v>198</v>
      </c>
      <c r="E7" s="15" t="s">
        <v>199</v>
      </c>
      <c r="F7" s="15" t="s">
        <v>199</v>
      </c>
      <c r="G7" s="15" t="s">
        <v>199</v>
      </c>
      <c r="H7" s="15" t="s">
        <v>199</v>
      </c>
      <c r="I7" s="15" t="s">
        <v>199</v>
      </c>
      <c r="J7" s="15" t="s">
        <v>199</v>
      </c>
      <c r="K7" s="15" t="s">
        <v>199</v>
      </c>
      <c r="L7" s="15" t="s">
        <v>199</v>
      </c>
      <c r="M7" s="15" t="s">
        <v>199</v>
      </c>
      <c r="N7" s="15" t="s">
        <v>199</v>
      </c>
      <c r="O7" s="16" t="n">
        <f aca="false">SUMPRODUCT((D7:N7&lt;&gt;"—")*(D7:N7&lt;&gt;"")*(D$5:N$5&gt;C7))</f>
        <v>0</v>
      </c>
    </row>
    <row r="8" customFormat="false" ht="15" hidden="false" customHeight="false" outlineLevel="0" collapsed="false">
      <c r="A8" s="5" t="str">
        <f aca="false">02_Roles!A6&amp;" · "&amp;02_Roles!B6</f>
        <v>SGC · Coordinador del SGC</v>
      </c>
      <c r="B8" s="9" t="str">
        <f aca="false">02_Roles!E6</f>
        <v>Interna</v>
      </c>
      <c r="C8" s="9" t="n">
        <f aca="false">IFERROR(MATCH(B8,{"Pública","Interna","Confidencial","Restringida"},0),0)</f>
        <v>2</v>
      </c>
      <c r="D8" s="15" t="s">
        <v>50</v>
      </c>
      <c r="E8" s="15" t="s">
        <v>50</v>
      </c>
      <c r="F8" s="15" t="s">
        <v>200</v>
      </c>
      <c r="G8" s="15" t="s">
        <v>50</v>
      </c>
      <c r="H8" s="15" t="s">
        <v>50</v>
      </c>
      <c r="I8" s="15" t="s">
        <v>50</v>
      </c>
      <c r="J8" s="15" t="s">
        <v>50</v>
      </c>
      <c r="K8" s="15" t="s">
        <v>198</v>
      </c>
      <c r="L8" s="15" t="s">
        <v>50</v>
      </c>
      <c r="M8" s="15" t="s">
        <v>50</v>
      </c>
      <c r="N8" s="15" t="s">
        <v>199</v>
      </c>
      <c r="O8" s="16" t="n">
        <f aca="false">SUMPRODUCT((D8:N8&lt;&gt;"—")*(D8:N8&lt;&gt;"")*(D$5:N$5&gt;C8))</f>
        <v>0</v>
      </c>
    </row>
    <row r="9" customFormat="false" ht="15" hidden="false" customHeight="false" outlineLevel="0" collapsed="false">
      <c r="A9" s="5" t="str">
        <f aca="false">02_Roles!A7&amp;" · "&amp;02_Roles!B7</f>
        <v>DCOM · Director Comercial</v>
      </c>
      <c r="B9" s="9" t="str">
        <f aca="false">02_Roles!E7</f>
        <v>Restringida</v>
      </c>
      <c r="C9" s="9" t="n">
        <f aca="false">IFERROR(MATCH(B9,{"Pública","Interna","Confidencial","Restringida"},0),0)</f>
        <v>4</v>
      </c>
      <c r="D9" s="15" t="s">
        <v>50</v>
      </c>
      <c r="E9" s="15" t="s">
        <v>198</v>
      </c>
      <c r="F9" s="15" t="s">
        <v>199</v>
      </c>
      <c r="G9" s="15" t="s">
        <v>199</v>
      </c>
      <c r="H9" s="15" t="s">
        <v>50</v>
      </c>
      <c r="I9" s="15" t="s">
        <v>50</v>
      </c>
      <c r="J9" s="15" t="s">
        <v>199</v>
      </c>
      <c r="K9" s="15" t="s">
        <v>199</v>
      </c>
      <c r="L9" s="15" t="s">
        <v>199</v>
      </c>
      <c r="M9" s="15" t="s">
        <v>50</v>
      </c>
      <c r="N9" s="15" t="s">
        <v>50</v>
      </c>
      <c r="O9" s="16" t="n">
        <f aca="false">SUMPRODUCT((D9:N9&lt;&gt;"—")*(D9:N9&lt;&gt;"")*(D$5:N$5&gt;C9))</f>
        <v>0</v>
      </c>
    </row>
    <row r="10" customFormat="false" ht="15" hidden="false" customHeight="false" outlineLevel="0" collapsed="false">
      <c r="A10" s="5" t="str">
        <f aca="false">02_Roles!A8&amp;" · "&amp;02_Roles!B8</f>
        <v>EOF · Especialista de ofertas</v>
      </c>
      <c r="B10" s="9" t="str">
        <f aca="false">02_Roles!E8</f>
        <v>Restringida</v>
      </c>
      <c r="C10" s="9" t="n">
        <f aca="false">IFERROR(MATCH(B10,{"Pública","Interna","Confidencial","Restringida"},0),0)</f>
        <v>4</v>
      </c>
      <c r="D10" s="15" t="s">
        <v>50</v>
      </c>
      <c r="E10" s="15" t="s">
        <v>200</v>
      </c>
      <c r="F10" s="15" t="s">
        <v>199</v>
      </c>
      <c r="G10" s="15" t="s">
        <v>199</v>
      </c>
      <c r="H10" s="15" t="s">
        <v>50</v>
      </c>
      <c r="I10" s="15" t="s">
        <v>50</v>
      </c>
      <c r="J10" s="15" t="s">
        <v>50</v>
      </c>
      <c r="K10" s="15" t="s">
        <v>199</v>
      </c>
      <c r="L10" s="15" t="s">
        <v>50</v>
      </c>
      <c r="M10" s="15" t="s">
        <v>50</v>
      </c>
      <c r="N10" s="15" t="s">
        <v>50</v>
      </c>
      <c r="O10" s="16" t="n">
        <f aca="false">SUMPRODUCT((D10:N10&lt;&gt;"—")*(D10:N10&lt;&gt;"")*(D$5:N$5&gt;C10))</f>
        <v>0</v>
      </c>
    </row>
    <row r="11" customFormat="false" ht="15" hidden="false" customHeight="false" outlineLevel="0" collapsed="false">
      <c r="A11" s="5" t="str">
        <f aca="false">02_Roles!A9&amp;" · "&amp;02_Roles!B9</f>
        <v>SAC · Servicio al cliente</v>
      </c>
      <c r="B11" s="9" t="str">
        <f aca="false">02_Roles!E9</f>
        <v>Confidencial</v>
      </c>
      <c r="C11" s="9" t="n">
        <f aca="false">IFERROR(MATCH(B11,{"Pública","Interna","Confidencial","Restringida"},0),0)</f>
        <v>3</v>
      </c>
      <c r="D11" s="15" t="s">
        <v>50</v>
      </c>
      <c r="E11" s="15" t="s">
        <v>50</v>
      </c>
      <c r="F11" s="15" t="s">
        <v>199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199</v>
      </c>
      <c r="L11" s="15" t="s">
        <v>50</v>
      </c>
      <c r="M11" s="15" t="s">
        <v>199</v>
      </c>
      <c r="N11" s="15" t="s">
        <v>199</v>
      </c>
      <c r="O11" s="16" t="n">
        <f aca="false">SUMPRODUCT((D11:N11&lt;&gt;"—")*(D11:N11&lt;&gt;"")*(D$5:N$5&gt;C11))</f>
        <v>0</v>
      </c>
    </row>
    <row r="12" customFormat="false" ht="15" hidden="false" customHeight="false" outlineLevel="0" collapsed="false">
      <c r="A12" s="5" t="str">
        <f aca="false">02_Roles!A10&amp;" · "&amp;02_Roles!B10</f>
        <v>DING · Director de Ingeniería</v>
      </c>
      <c r="B12" s="9" t="str">
        <f aca="false">02_Roles!E10</f>
        <v>Restringida</v>
      </c>
      <c r="C12" s="9" t="n">
        <f aca="false">IFERROR(MATCH(B12,{"Pública","Interna","Confidencial","Restringida"},0),0)</f>
        <v>4</v>
      </c>
      <c r="D12" s="15" t="s">
        <v>199</v>
      </c>
      <c r="E12" s="15" t="s">
        <v>199</v>
      </c>
      <c r="F12" s="15" t="s">
        <v>200</v>
      </c>
      <c r="G12" s="15" t="s">
        <v>199</v>
      </c>
      <c r="H12" s="15" t="s">
        <v>199</v>
      </c>
      <c r="I12" s="15" t="s">
        <v>50</v>
      </c>
      <c r="J12" s="15" t="s">
        <v>199</v>
      </c>
      <c r="K12" s="15" t="s">
        <v>199</v>
      </c>
      <c r="L12" s="15" t="s">
        <v>199</v>
      </c>
      <c r="M12" s="15" t="s">
        <v>199</v>
      </c>
      <c r="N12" s="15" t="s">
        <v>199</v>
      </c>
      <c r="O12" s="16" t="n">
        <f aca="false">SUMPRODUCT((D12:N12&lt;&gt;"—")*(D12:N12&lt;&gt;"")*(D$5:N$5&gt;C12))</f>
        <v>0</v>
      </c>
    </row>
    <row r="13" customFormat="false" ht="15" hidden="false" customHeight="false" outlineLevel="0" collapsed="false">
      <c r="A13" s="5" t="str">
        <f aca="false">02_Roles!A11&amp;" · "&amp;02_Roles!B11</f>
        <v>GING · Gerente de Ingeniería</v>
      </c>
      <c r="B13" s="9" t="str">
        <f aca="false">02_Roles!E11</f>
        <v>Restringida</v>
      </c>
      <c r="C13" s="9" t="n">
        <f aca="false">IFERROR(MATCH(B13,{"Pública","Interna","Confidencial","Restringida"},0),0)</f>
        <v>4</v>
      </c>
      <c r="D13" s="15" t="s">
        <v>50</v>
      </c>
      <c r="E13" s="15" t="s">
        <v>199</v>
      </c>
      <c r="F13" s="15" t="s">
        <v>198</v>
      </c>
      <c r="G13" s="15" t="s">
        <v>200</v>
      </c>
      <c r="H13" s="15" t="s">
        <v>200</v>
      </c>
      <c r="I13" s="15" t="s">
        <v>50</v>
      </c>
      <c r="J13" s="15" t="s">
        <v>50</v>
      </c>
      <c r="K13" s="15" t="s">
        <v>199</v>
      </c>
      <c r="L13" s="15" t="s">
        <v>199</v>
      </c>
      <c r="M13" s="15" t="s">
        <v>199</v>
      </c>
      <c r="N13" s="15" t="s">
        <v>199</v>
      </c>
      <c r="O13" s="16" t="n">
        <f aca="false">SUMPRODUCT((D13:N13&lt;&gt;"—")*(D13:N13&lt;&gt;"")*(D$5:N$5&gt;C13))</f>
        <v>0</v>
      </c>
    </row>
    <row r="14" customFormat="false" ht="15" hidden="false" customHeight="false" outlineLevel="0" collapsed="false">
      <c r="A14" s="5" t="str">
        <f aca="false">02_Roles!A12&amp;" · "&amp;02_Roles!B12</f>
        <v>BIM · Coordinador BIM</v>
      </c>
      <c r="B14" s="9" t="str">
        <f aca="false">02_Roles!E12</f>
        <v>Confidencial</v>
      </c>
      <c r="C14" s="9" t="n">
        <f aca="false">IFERROR(MATCH(B14,{"Pública","Interna","Confidencial","Restringida"},0),0)</f>
        <v>3</v>
      </c>
      <c r="D14" s="15" t="s">
        <v>50</v>
      </c>
      <c r="E14" s="15" t="s">
        <v>50</v>
      </c>
      <c r="F14" s="15" t="s">
        <v>200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199</v>
      </c>
      <c r="L14" s="15" t="s">
        <v>50</v>
      </c>
      <c r="M14" s="15" t="s">
        <v>200</v>
      </c>
      <c r="N14" s="15" t="s">
        <v>200</v>
      </c>
      <c r="O14" s="16" t="n">
        <f aca="false">SUMPRODUCT((D14:N14&lt;&gt;"—")*(D14:N14&lt;&gt;"")*(D$5:N$5&gt;C14))</f>
        <v>0</v>
      </c>
    </row>
    <row r="15" customFormat="false" ht="15" hidden="false" customHeight="false" outlineLevel="0" collapsed="false">
      <c r="A15" s="5" t="str">
        <f aca="false">02_Roles!A13&amp;" · "&amp;02_Roles!B13</f>
        <v>CYP · Jefe de Costos y Presupuestos</v>
      </c>
      <c r="B15" s="9" t="str">
        <f aca="false">02_Roles!E13</f>
        <v>Restringida</v>
      </c>
      <c r="C15" s="9" t="n">
        <f aca="false">IFERROR(MATCH(B15,{"Pública","Interna","Confidencial","Restringida"},0),0)</f>
        <v>4</v>
      </c>
      <c r="D15" s="15" t="s">
        <v>50</v>
      </c>
      <c r="E15" s="15" t="s">
        <v>199</v>
      </c>
      <c r="F15" s="15" t="s">
        <v>200</v>
      </c>
      <c r="G15" s="15" t="s">
        <v>198</v>
      </c>
      <c r="H15" s="15" t="s">
        <v>199</v>
      </c>
      <c r="I15" s="15" t="s">
        <v>50</v>
      </c>
      <c r="J15" s="15" t="s">
        <v>50</v>
      </c>
      <c r="K15" s="15" t="s">
        <v>199</v>
      </c>
      <c r="L15" s="15" t="s">
        <v>200</v>
      </c>
      <c r="M15" s="15" t="s">
        <v>199</v>
      </c>
      <c r="N15" s="15" t="s">
        <v>199</v>
      </c>
      <c r="O15" s="16" t="n">
        <f aca="false">SUMPRODUCT((D15:N15&lt;&gt;"—")*(D15:N15&lt;&gt;"")*(D$5:N$5&gt;C15))</f>
        <v>0</v>
      </c>
    </row>
    <row r="16" customFormat="false" ht="15" hidden="false" customHeight="false" outlineLevel="0" collapsed="false">
      <c r="A16" s="5" t="str">
        <f aca="false">02_Roles!A14&amp;" · "&amp;02_Roles!B14</f>
        <v>APR · Auxiliar de presupuestos</v>
      </c>
      <c r="B16" s="9" t="str">
        <f aca="false">02_Roles!E14</f>
        <v>Restringida</v>
      </c>
      <c r="C16" s="9" t="n">
        <f aca="false">IFERROR(MATCH(B16,{"Pública","Interna","Confidencial","Restringida"},0),0)</f>
        <v>4</v>
      </c>
      <c r="D16" s="15" t="s">
        <v>50</v>
      </c>
      <c r="E16" s="15" t="s">
        <v>50</v>
      </c>
      <c r="F16" s="15" t="s">
        <v>199</v>
      </c>
      <c r="G16" s="15" t="s">
        <v>200</v>
      </c>
      <c r="H16" s="15" t="s">
        <v>50</v>
      </c>
      <c r="I16" s="15" t="s">
        <v>50</v>
      </c>
      <c r="J16" s="15" t="s">
        <v>50</v>
      </c>
      <c r="K16" s="15" t="s">
        <v>199</v>
      </c>
      <c r="L16" s="15" t="s">
        <v>50</v>
      </c>
      <c r="M16" s="15" t="s">
        <v>199</v>
      </c>
      <c r="N16" s="15" t="s">
        <v>199</v>
      </c>
      <c r="O16" s="16" t="n">
        <f aca="false">SUMPRODUCT((D16:N16&lt;&gt;"—")*(D16:N16&lt;&gt;"")*(D$5:N$5&gt;C16))</f>
        <v>0</v>
      </c>
    </row>
    <row r="17" customFormat="false" ht="15" hidden="false" customHeight="false" outlineLevel="0" collapsed="false">
      <c r="A17" s="5" t="str">
        <f aca="false">02_Roles!A15&amp;" · "&amp;02_Roles!B15</f>
        <v>JCO · Jefe de Compras</v>
      </c>
      <c r="B17" s="9" t="str">
        <f aca="false">02_Roles!E15</f>
        <v>Confidencial</v>
      </c>
      <c r="C17" s="9" t="n">
        <f aca="false">IFERROR(MATCH(B17,{"Pública","Interna","Confidencial","Restringida"},0),0)</f>
        <v>3</v>
      </c>
      <c r="D17" s="15" t="s">
        <v>50</v>
      </c>
      <c r="E17" s="15" t="s">
        <v>50</v>
      </c>
      <c r="F17" s="15" t="s">
        <v>199</v>
      </c>
      <c r="G17" s="15" t="s">
        <v>50</v>
      </c>
      <c r="H17" s="15" t="s">
        <v>198</v>
      </c>
      <c r="I17" s="15" t="s">
        <v>50</v>
      </c>
      <c r="J17" s="15" t="s">
        <v>50</v>
      </c>
      <c r="K17" s="15" t="s">
        <v>199</v>
      </c>
      <c r="L17" s="15" t="s">
        <v>50</v>
      </c>
      <c r="M17" s="15" t="s">
        <v>199</v>
      </c>
      <c r="N17" s="15" t="s">
        <v>199</v>
      </c>
      <c r="O17" s="16" t="n">
        <f aca="false">SUMPRODUCT((D17:N17&lt;&gt;"—")*(D17:N17&lt;&gt;"")*(D$5:N$5&gt;C17))</f>
        <v>0</v>
      </c>
    </row>
    <row r="18" customFormat="false" ht="15" hidden="false" customHeight="false" outlineLevel="0" collapsed="false">
      <c r="A18" s="5" t="str">
        <f aca="false">02_Roles!A16&amp;" · "&amp;02_Roles!B16</f>
        <v>ACO · Auxiliar de compras</v>
      </c>
      <c r="B18" s="9" t="str">
        <f aca="false">02_Roles!E16</f>
        <v>Confidencial</v>
      </c>
      <c r="C18" s="9" t="n">
        <f aca="false">IFERROR(MATCH(B18,{"Pública","Interna","Confidencial","Restringida"},0),0)</f>
        <v>3</v>
      </c>
      <c r="D18" s="15" t="s">
        <v>50</v>
      </c>
      <c r="E18" s="15" t="s">
        <v>50</v>
      </c>
      <c r="F18" s="15" t="s">
        <v>199</v>
      </c>
      <c r="G18" s="15" t="s">
        <v>50</v>
      </c>
      <c r="H18" s="15" t="s">
        <v>200</v>
      </c>
      <c r="I18" s="15" t="s">
        <v>50</v>
      </c>
      <c r="J18" s="15" t="s">
        <v>50</v>
      </c>
      <c r="K18" s="15" t="s">
        <v>199</v>
      </c>
      <c r="L18" s="15" t="s">
        <v>50</v>
      </c>
      <c r="M18" s="15" t="s">
        <v>199</v>
      </c>
      <c r="N18" s="15" t="s">
        <v>199</v>
      </c>
      <c r="O18" s="16" t="n">
        <f aca="false">SUMPRODUCT((D18:N18&lt;&gt;"—")*(D18:N18&lt;&gt;"")*(D$5:N$5&gt;C18))</f>
        <v>0</v>
      </c>
    </row>
    <row r="19" customFormat="false" ht="15" hidden="false" customHeight="false" outlineLevel="0" collapsed="false">
      <c r="A19" s="5" t="str">
        <f aca="false">02_Roles!A17&amp;" · "&amp;02_Roles!B17</f>
        <v>GPR · Gerente de Proyectos</v>
      </c>
      <c r="B19" s="9" t="str">
        <f aca="false">02_Roles!E17</f>
        <v>Restringida</v>
      </c>
      <c r="C19" s="9" t="n">
        <f aca="false">IFERROR(MATCH(B19,{"Pública","Interna","Confidencial","Restringida"},0),0)</f>
        <v>4</v>
      </c>
      <c r="D19" s="15" t="s">
        <v>50</v>
      </c>
      <c r="E19" s="15" t="s">
        <v>199</v>
      </c>
      <c r="F19" s="15" t="s">
        <v>199</v>
      </c>
      <c r="G19" s="15" t="s">
        <v>199</v>
      </c>
      <c r="H19" s="15" t="s">
        <v>199</v>
      </c>
      <c r="I19" s="15" t="s">
        <v>50</v>
      </c>
      <c r="J19" s="15" t="s">
        <v>199</v>
      </c>
      <c r="K19" s="15" t="s">
        <v>199</v>
      </c>
      <c r="L19" s="15" t="s">
        <v>198</v>
      </c>
      <c r="M19" s="15" t="s">
        <v>198</v>
      </c>
      <c r="N19" s="15" t="s">
        <v>198</v>
      </c>
      <c r="O19" s="16" t="n">
        <f aca="false">SUMPRODUCT((D19:N19&lt;&gt;"—")*(D19:N19&lt;&gt;"")*(D$5:N$5&gt;C19))</f>
        <v>0</v>
      </c>
    </row>
    <row r="20" customFormat="false" ht="15" hidden="false" customHeight="false" outlineLevel="0" collapsed="false">
      <c r="A20" s="5" t="str">
        <f aca="false">02_Roles!A18&amp;" · "&amp;02_Roles!B18</f>
        <v>DOB · Director de obra</v>
      </c>
      <c r="B20" s="9" t="str">
        <f aca="false">02_Roles!E18</f>
        <v>Restringida</v>
      </c>
      <c r="C20" s="9" t="n">
        <f aca="false">IFERROR(MATCH(B20,{"Pública","Interna","Confidencial","Restringida"},0),0)</f>
        <v>4</v>
      </c>
      <c r="D20" s="15" t="s">
        <v>50</v>
      </c>
      <c r="E20" s="15" t="s">
        <v>50</v>
      </c>
      <c r="F20" s="15" t="s">
        <v>199</v>
      </c>
      <c r="G20" s="15" t="s">
        <v>50</v>
      </c>
      <c r="H20" s="15" t="s">
        <v>199</v>
      </c>
      <c r="I20" s="15" t="s">
        <v>50</v>
      </c>
      <c r="J20" s="15" t="s">
        <v>50</v>
      </c>
      <c r="K20" s="15" t="s">
        <v>199</v>
      </c>
      <c r="L20" s="15" t="s">
        <v>200</v>
      </c>
      <c r="M20" s="15" t="s">
        <v>200</v>
      </c>
      <c r="N20" s="15" t="s">
        <v>200</v>
      </c>
      <c r="O20" s="16" t="n">
        <f aca="false">SUMPRODUCT((D20:N20&lt;&gt;"—")*(D20:N20&lt;&gt;"")*(D$5:N$5&gt;C20))</f>
        <v>0</v>
      </c>
    </row>
    <row r="21" customFormat="false" ht="15" hidden="false" customHeight="false" outlineLevel="0" collapsed="false">
      <c r="A21" s="5" t="str">
        <f aca="false">02_Roles!A19&amp;" · "&amp;02_Roles!B19</f>
        <v>RES · Residente</v>
      </c>
      <c r="B21" s="9" t="str">
        <f aca="false">02_Roles!E19</f>
        <v>Confidencial</v>
      </c>
      <c r="C21" s="9" t="n">
        <f aca="false">IFERROR(MATCH(B21,{"Pública","Interna","Confidencial","Restringida"},0),0)</f>
        <v>3</v>
      </c>
      <c r="D21" s="15" t="s">
        <v>50</v>
      </c>
      <c r="E21" s="15" t="s">
        <v>50</v>
      </c>
      <c r="F21" s="15" t="s">
        <v>199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199</v>
      </c>
      <c r="L21" s="15" t="s">
        <v>50</v>
      </c>
      <c r="M21" s="15" t="s">
        <v>200</v>
      </c>
      <c r="N21" s="15" t="s">
        <v>200</v>
      </c>
      <c r="O21" s="16" t="n">
        <f aca="false">SUMPRODUCT((D21:N21&lt;&gt;"—")*(D21:N21&lt;&gt;"")*(D$5:N$5&gt;C21))</f>
        <v>0</v>
      </c>
    </row>
    <row r="22" customFormat="false" ht="15" hidden="false" customHeight="false" outlineLevel="0" collapsed="false">
      <c r="A22" s="5" t="str">
        <f aca="false">02_Roles!A20&amp;" · "&amp;02_Roles!B20</f>
        <v>COB · Coordinador de obra</v>
      </c>
      <c r="B22" s="9" t="str">
        <f aca="false">02_Roles!E20</f>
        <v>Confidencial</v>
      </c>
      <c r="C22" s="9" t="n">
        <f aca="false">IFERROR(MATCH(B22,{"Pública","Interna","Confidencial","Restringida"},0),0)</f>
        <v>3</v>
      </c>
      <c r="D22" s="15" t="s">
        <v>50</v>
      </c>
      <c r="E22" s="15" t="s">
        <v>50</v>
      </c>
      <c r="F22" s="15" t="s">
        <v>199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199</v>
      </c>
      <c r="L22" s="15" t="s">
        <v>50</v>
      </c>
      <c r="M22" s="15" t="s">
        <v>200</v>
      </c>
      <c r="N22" s="15" t="s">
        <v>200</v>
      </c>
      <c r="O22" s="16" t="n">
        <f aca="false">SUMPRODUCT((D22:N22&lt;&gt;"—")*(D22:N22&lt;&gt;"")*(D$5:N$5&gt;C22))</f>
        <v>0</v>
      </c>
    </row>
    <row r="23" customFormat="false" ht="15" hidden="false" customHeight="false" outlineLevel="0" collapsed="false">
      <c r="A23" s="5" t="str">
        <f aca="false">02_Roles!A21&amp;" · "&amp;02_Roles!B21</f>
        <v>SSO · Encargado de seguridad</v>
      </c>
      <c r="B23" s="9" t="str">
        <f aca="false">02_Roles!E21</f>
        <v>Confidencial</v>
      </c>
      <c r="C23" s="9" t="n">
        <f aca="false">IFERROR(MATCH(B23,{"Pública","Interna","Confidencial","Restringida"},0),0)</f>
        <v>3</v>
      </c>
      <c r="D23" s="15" t="s">
        <v>50</v>
      </c>
      <c r="E23" s="15" t="s">
        <v>50</v>
      </c>
      <c r="F23" s="15" t="s">
        <v>199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199</v>
      </c>
      <c r="L23" s="15" t="s">
        <v>50</v>
      </c>
      <c r="M23" s="15" t="s">
        <v>200</v>
      </c>
      <c r="N23" s="15" t="s">
        <v>200</v>
      </c>
      <c r="O23" s="16" t="n">
        <f aca="false">SUMPRODUCT((D23:N23&lt;&gt;"—")*(D23:N23&lt;&gt;"")*(D$5:N$5&gt;C23))</f>
        <v>0</v>
      </c>
    </row>
    <row r="24" customFormat="false" ht="15" hidden="false" customHeight="false" outlineLevel="0" collapsed="false">
      <c r="A24" s="5" t="str">
        <f aca="false">02_Roles!A22&amp;" · "&amp;02_Roles!B22</f>
        <v>ALM · Almacenista</v>
      </c>
      <c r="B24" s="9" t="str">
        <f aca="false">02_Roles!E22</f>
        <v>Confidencial</v>
      </c>
      <c r="C24" s="9" t="n">
        <f aca="false">IFERROR(MATCH(B24,{"Pública","Interna","Confidencial","Restringida"},0),0)</f>
        <v>3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199</v>
      </c>
      <c r="I24" s="15" t="s">
        <v>50</v>
      </c>
      <c r="J24" s="15" t="s">
        <v>50</v>
      </c>
      <c r="K24" s="15" t="s">
        <v>199</v>
      </c>
      <c r="L24" s="15" t="s">
        <v>50</v>
      </c>
      <c r="M24" s="15" t="s">
        <v>200</v>
      </c>
      <c r="N24" s="15" t="s">
        <v>200</v>
      </c>
      <c r="O24" s="16" t="n">
        <f aca="false">SUMPRODUCT((D24:N24&lt;&gt;"—")*(D24:N24&lt;&gt;"")*(D$5:N$5&gt;C24))</f>
        <v>0</v>
      </c>
    </row>
    <row r="25" customFormat="false" ht="26.85" hidden="false" customHeight="false" outlineLevel="0" collapsed="false">
      <c r="A25" s="5" t="str">
        <f aca="false">02_Roles!A23&amp;" · "&amp;02_Roles!B23</f>
        <v>DAF · Director Administrativo y Financiero</v>
      </c>
      <c r="B25" s="9" t="str">
        <f aca="false">02_Roles!E23</f>
        <v>Restringida</v>
      </c>
      <c r="C25" s="9" t="n">
        <f aca="false">IFERROR(MATCH(B25,{"Pública","Interna","Confidencial","Restringida"},0),0)</f>
        <v>4</v>
      </c>
      <c r="D25" s="15" t="s">
        <v>199</v>
      </c>
      <c r="E25" s="15" t="s">
        <v>50</v>
      </c>
      <c r="F25" s="15" t="s">
        <v>50</v>
      </c>
      <c r="G25" s="15" t="s">
        <v>199</v>
      </c>
      <c r="H25" s="15" t="s">
        <v>199</v>
      </c>
      <c r="I25" s="15" t="s">
        <v>198</v>
      </c>
      <c r="J25" s="15" t="s">
        <v>199</v>
      </c>
      <c r="K25" s="15" t="s">
        <v>199</v>
      </c>
      <c r="L25" s="15" t="s">
        <v>199</v>
      </c>
      <c r="M25" s="15" t="s">
        <v>50</v>
      </c>
      <c r="N25" s="15" t="s">
        <v>50</v>
      </c>
      <c r="O25" s="16" t="n">
        <f aca="false">SUMPRODUCT((D25:N25&lt;&gt;"—")*(D25:N25&lt;&gt;"")*(D$5:N$5&gt;C25))</f>
        <v>0</v>
      </c>
    </row>
    <row r="26" customFormat="false" ht="15" hidden="false" customHeight="false" outlineLevel="0" collapsed="false">
      <c r="A26" s="5" t="str">
        <f aca="false">02_Roles!A24&amp;" · "&amp;02_Roles!B24</f>
        <v>CON · Contador</v>
      </c>
      <c r="B26" s="9" t="str">
        <f aca="false">02_Roles!E24</f>
        <v>Restringida</v>
      </c>
      <c r="C26" s="9" t="n">
        <f aca="false">IFERROR(MATCH(B26,{"Pública","Interna","Confidencial","Restringida"},0),0)</f>
        <v>4</v>
      </c>
      <c r="D26" s="15" t="s">
        <v>50</v>
      </c>
      <c r="E26" s="15" t="s">
        <v>50</v>
      </c>
      <c r="F26" s="15" t="s">
        <v>50</v>
      </c>
      <c r="G26" s="15" t="s">
        <v>50</v>
      </c>
      <c r="H26" s="15" t="s">
        <v>199</v>
      </c>
      <c r="I26" s="15" t="s">
        <v>200</v>
      </c>
      <c r="J26" s="15" t="s">
        <v>50</v>
      </c>
      <c r="K26" s="15" t="s">
        <v>199</v>
      </c>
      <c r="L26" s="15" t="s">
        <v>199</v>
      </c>
      <c r="M26" s="15" t="s">
        <v>50</v>
      </c>
      <c r="N26" s="15" t="s">
        <v>50</v>
      </c>
      <c r="O26" s="16" t="n">
        <f aca="false">SUMPRODUCT((D26:N26&lt;&gt;"—")*(D26:N26&lt;&gt;"")*(D$5:N$5&gt;C26))</f>
        <v>0</v>
      </c>
    </row>
    <row r="27" customFormat="false" ht="15" hidden="false" customHeight="false" outlineLevel="0" collapsed="false">
      <c r="A27" s="5" t="str">
        <f aca="false">02_Roles!A25&amp;" · "&amp;02_Roles!B25</f>
        <v>TES · Tesorería</v>
      </c>
      <c r="B27" s="9" t="str">
        <f aca="false">02_Roles!E25</f>
        <v>Restringida</v>
      </c>
      <c r="C27" s="9" t="n">
        <f aca="false">IFERROR(MATCH(B27,{"Pública","Interna","Confidencial","Restringida"},0),0)</f>
        <v>4</v>
      </c>
      <c r="D27" s="15" t="s">
        <v>50</v>
      </c>
      <c r="E27" s="15" t="s">
        <v>50</v>
      </c>
      <c r="F27" s="15" t="s">
        <v>50</v>
      </c>
      <c r="G27" s="15" t="s">
        <v>50</v>
      </c>
      <c r="H27" s="15" t="s">
        <v>50</v>
      </c>
      <c r="I27" s="15" t="s">
        <v>200</v>
      </c>
      <c r="J27" s="15" t="s">
        <v>50</v>
      </c>
      <c r="K27" s="15" t="s">
        <v>199</v>
      </c>
      <c r="L27" s="15" t="s">
        <v>50</v>
      </c>
      <c r="M27" s="15" t="s">
        <v>50</v>
      </c>
      <c r="N27" s="15" t="s">
        <v>50</v>
      </c>
      <c r="O27" s="16" t="n">
        <f aca="false">SUMPRODUCT((D27:N27&lt;&gt;"—")*(D27:N27&lt;&gt;"")*(D$5:N$5&gt;C27))</f>
        <v>0</v>
      </c>
    </row>
    <row r="28" customFormat="false" ht="15" hidden="false" customHeight="false" outlineLevel="0" collapsed="false">
      <c r="A28" s="5" t="str">
        <f aca="false">02_Roles!A26&amp;" · "&amp;02_Roles!B26</f>
        <v>RRHH · Recursos Humanos y nómina</v>
      </c>
      <c r="B28" s="9" t="str">
        <f aca="false">02_Roles!E26</f>
        <v>Interna</v>
      </c>
      <c r="C28" s="9" t="n">
        <f aca="false">IFERROR(MATCH(B28,{"Pública","Interna","Confidencial","Restringida"},0),0)</f>
        <v>2</v>
      </c>
      <c r="D28" s="15" t="s">
        <v>50</v>
      </c>
      <c r="E28" s="15" t="s">
        <v>50</v>
      </c>
      <c r="F28" s="15" t="s">
        <v>50</v>
      </c>
      <c r="G28" s="15" t="s">
        <v>50</v>
      </c>
      <c r="H28" s="15" t="s">
        <v>50</v>
      </c>
      <c r="I28" s="15" t="s">
        <v>50</v>
      </c>
      <c r="J28" s="15" t="s">
        <v>50</v>
      </c>
      <c r="K28" s="15" t="s">
        <v>199</v>
      </c>
      <c r="L28" s="15" t="s">
        <v>50</v>
      </c>
      <c r="M28" s="15" t="s">
        <v>50</v>
      </c>
      <c r="N28" s="15" t="s">
        <v>50</v>
      </c>
      <c r="O28" s="16" t="n">
        <f aca="false">SUMPRODUCT((D28:N28&lt;&gt;"—")*(D28:N28&lt;&gt;"")*(D$5:N$5&gt;C28))</f>
        <v>0</v>
      </c>
    </row>
    <row r="29" customFormat="false" ht="15" hidden="false" customHeight="false" outlineLevel="0" collapsed="false">
      <c r="A29" s="5" t="str">
        <f aca="false">02_Roles!A27&amp;" · "&amp;02_Roles!B27</f>
        <v>DLC · Director Legal y Cumplimiento</v>
      </c>
      <c r="B29" s="9" t="str">
        <f aca="false">02_Roles!E27</f>
        <v>Restringida</v>
      </c>
      <c r="C29" s="9" t="n">
        <f aca="false">IFERROR(MATCH(B29,{"Pública","Interna","Confidencial","Restringida"},0),0)</f>
        <v>4</v>
      </c>
      <c r="D29" s="15" t="s">
        <v>199</v>
      </c>
      <c r="E29" s="15" t="s">
        <v>199</v>
      </c>
      <c r="F29" s="15" t="s">
        <v>50</v>
      </c>
      <c r="G29" s="15" t="s">
        <v>50</v>
      </c>
      <c r="H29" s="15" t="s">
        <v>50</v>
      </c>
      <c r="I29" s="15" t="s">
        <v>199</v>
      </c>
      <c r="J29" s="15" t="s">
        <v>198</v>
      </c>
      <c r="K29" s="15" t="s">
        <v>199</v>
      </c>
      <c r="L29" s="15" t="s">
        <v>199</v>
      </c>
      <c r="M29" s="15" t="s">
        <v>50</v>
      </c>
      <c r="N29" s="15" t="s">
        <v>50</v>
      </c>
      <c r="O29" s="16" t="n">
        <f aca="false">SUMPRODUCT((D29:N29&lt;&gt;"—")*(D29:N29&lt;&gt;"")*(D$5:N$5&gt;C29))</f>
        <v>0</v>
      </c>
    </row>
    <row r="30" customFormat="false" ht="15" hidden="false" customHeight="false" outlineLevel="0" collapsed="false">
      <c r="A30" s="5" t="str">
        <f aca="false">02_Roles!A28&amp;" · "&amp;02_Roles!B28</f>
        <v>OCU · Oficial de cumplimiento</v>
      </c>
      <c r="B30" s="9" t="str">
        <f aca="false">02_Roles!E28</f>
        <v>Restringida</v>
      </c>
      <c r="C30" s="9" t="n">
        <f aca="false">IFERROR(MATCH(B30,{"Pública","Interna","Confidencial","Restringida"},0),0)</f>
        <v>4</v>
      </c>
      <c r="D30" s="15" t="s">
        <v>50</v>
      </c>
      <c r="E30" s="15" t="s">
        <v>50</v>
      </c>
      <c r="F30" s="15" t="s">
        <v>50</v>
      </c>
      <c r="G30" s="15" t="s">
        <v>50</v>
      </c>
      <c r="H30" s="15" t="s">
        <v>50</v>
      </c>
      <c r="I30" s="15" t="s">
        <v>50</v>
      </c>
      <c r="J30" s="15" t="s">
        <v>199</v>
      </c>
      <c r="K30" s="15" t="s">
        <v>200</v>
      </c>
      <c r="L30" s="15" t="s">
        <v>50</v>
      </c>
      <c r="M30" s="15" t="s">
        <v>50</v>
      </c>
      <c r="N30" s="15" t="s">
        <v>50</v>
      </c>
      <c r="O30" s="16" t="n">
        <f aca="false">SUMPRODUCT((D30:N30&lt;&gt;"—")*(D30:N30&lt;&gt;"")*(D$5:N$5&gt;C30))</f>
        <v>0</v>
      </c>
    </row>
    <row r="31" customFormat="false" ht="15" hidden="false" customHeight="false" outlineLevel="0" collapsed="false">
      <c r="A31" s="1" t="s">
        <v>201</v>
      </c>
      <c r="O31" s="17" t="n">
        <f aca="false">SUM(O7:O30)</f>
        <v>0</v>
      </c>
    </row>
    <row r="33" customFormat="false" ht="15" hidden="false" customHeight="false" outlineLevel="0" collapsed="false">
      <c r="A33" s="13" t="s">
        <v>202</v>
      </c>
    </row>
    <row r="34" customFormat="false" ht="15" hidden="false" customHeight="false" outlineLevel="0" collapsed="false">
      <c r="A34" s="13" t="s">
        <v>203</v>
      </c>
    </row>
    <row r="35" customFormat="false" ht="15" hidden="false" customHeight="false" outlineLevel="0" collapsed="false">
      <c r="A35" s="13" t="s">
        <v>204</v>
      </c>
    </row>
    <row r="36" customFormat="false" ht="15" hidden="false" customHeight="false" outlineLevel="0" collapsed="false">
      <c r="A36" s="13" t="s">
        <v>205</v>
      </c>
    </row>
    <row r="37" customFormat="false" ht="15" hidden="false" customHeight="false" outlineLevel="0" collapsed="false">
      <c r="A37" s="7" t="s">
        <v>32</v>
      </c>
    </row>
  </sheetData>
  <conditionalFormatting sqref="D7:N30">
    <cfRule type="expression" priority="2" aboveAverage="0" equalAverage="0" bottom="0" percent="0" rank="0" text="" dxfId="0">
      <formula>AND(D7&lt;&gt;"—",D7&lt;&gt;"",D$5&gt;$C7)</formula>
    </cfRule>
  </conditionalFormatting>
  <conditionalFormatting sqref="O7:O30">
    <cfRule type="expression" priority="3" aboveAverage="0" equalAverage="0" bottom="0" percent="0" rank="0" text="" dxfId="0">
      <formula>O7&gt;0</formula>
    </cfRule>
  </conditionalFormatting>
  <conditionalFormatting sqref="O31">
    <cfRule type="expression" priority="4" aboveAverage="0" equalAverage="0" bottom="0" percent="0" rank="0" text="" dxfId="0">
      <formula>O31&gt;0</formula>
    </cfRule>
  </conditionalFormatting>
  <dataValidations count="2">
    <dataValidation allowBlank="true" errorStyle="stop" operator="between" showDropDown="false" showErrorMessage="false" showInputMessage="false" sqref="D7:N30" type="list">
      <formula1>"A,E,C,—"</formula1>
      <formula2>0</formula2>
    </dataValidation>
    <dataValidation allowBlank="false" errorStyle="stop" operator="between" showDropDown="false" showErrorMessage="false" showInputMessage="false" sqref="D4:N4" type="list">
      <formula1>"Pública,Interna,Confidencial,Restringida"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8"/>
    <col collapsed="false" customWidth="true" hidden="false" outlineLevel="0" max="3" min="3" style="0" width="30"/>
    <col collapsed="false" customWidth="true" hidden="false" outlineLevel="0" max="4" min="4" style="0" width="32"/>
    <col collapsed="false" customWidth="true" hidden="false" outlineLevel="0" max="5" min="5" style="0" width="26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1" t="s">
        <v>206</v>
      </c>
    </row>
    <row r="2" customFormat="false" ht="15" hidden="false" customHeight="false" outlineLevel="0" collapsed="false">
      <c r="A2" s="2" t="s">
        <v>207</v>
      </c>
    </row>
    <row r="4" customFormat="false" ht="48" hidden="false" customHeight="true" outlineLevel="0" collapsed="false">
      <c r="A4" s="3" t="s">
        <v>208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</row>
    <row r="5" customFormat="false" ht="15" hidden="false" customHeight="false" outlineLevel="0" collapsed="false">
      <c r="A5" s="4" t="s">
        <v>73</v>
      </c>
      <c r="B5" s="5" t="s">
        <v>74</v>
      </c>
      <c r="C5" s="5" t="s">
        <v>214</v>
      </c>
      <c r="D5" s="5" t="s">
        <v>71</v>
      </c>
      <c r="E5" s="5" t="s">
        <v>71</v>
      </c>
      <c r="F5" s="9" t="s">
        <v>215</v>
      </c>
    </row>
    <row r="6" customFormat="false" ht="15" hidden="false" customHeight="false" outlineLevel="0" collapsed="false">
      <c r="A6" s="4" t="s">
        <v>78</v>
      </c>
      <c r="B6" s="5" t="s">
        <v>71</v>
      </c>
      <c r="C6" s="5" t="s">
        <v>216</v>
      </c>
      <c r="D6" s="5" t="s">
        <v>94</v>
      </c>
      <c r="E6" s="5" t="s">
        <v>94</v>
      </c>
      <c r="F6" s="9" t="s">
        <v>217</v>
      </c>
    </row>
    <row r="7" customFormat="false" ht="15" hidden="false" customHeight="false" outlineLevel="0" collapsed="false">
      <c r="A7" s="4" t="s">
        <v>218</v>
      </c>
      <c r="B7" s="5" t="s">
        <v>71</v>
      </c>
      <c r="C7" s="5" t="s">
        <v>219</v>
      </c>
      <c r="D7" s="5" t="s">
        <v>94</v>
      </c>
      <c r="E7" s="5" t="s">
        <v>71</v>
      </c>
      <c r="F7" s="9" t="s">
        <v>217</v>
      </c>
    </row>
    <row r="8" customFormat="false" ht="15" hidden="false" customHeight="false" outlineLevel="0" collapsed="false">
      <c r="A8" s="4" t="s">
        <v>77</v>
      </c>
      <c r="B8" s="5" t="s">
        <v>71</v>
      </c>
      <c r="C8" s="5" t="s">
        <v>216</v>
      </c>
      <c r="D8" s="5" t="s">
        <v>87</v>
      </c>
      <c r="E8" s="5" t="s">
        <v>94</v>
      </c>
      <c r="F8" s="9" t="s">
        <v>217</v>
      </c>
    </row>
    <row r="9" customFormat="false" ht="15" hidden="false" customHeight="false" outlineLevel="0" collapsed="false">
      <c r="A9" s="4" t="s">
        <v>220</v>
      </c>
      <c r="B9" s="5" t="s">
        <v>221</v>
      </c>
      <c r="C9" s="5" t="s">
        <v>222</v>
      </c>
      <c r="D9" s="5" t="s">
        <v>94</v>
      </c>
      <c r="E9" s="5" t="s">
        <v>223</v>
      </c>
      <c r="F9" s="9" t="s">
        <v>217</v>
      </c>
    </row>
    <row r="10" customFormat="false" ht="15" hidden="false" customHeight="false" outlineLevel="0" collapsed="false">
      <c r="A10" s="4" t="s">
        <v>224</v>
      </c>
      <c r="B10" s="5" t="s">
        <v>71</v>
      </c>
      <c r="C10" s="5" t="s">
        <v>225</v>
      </c>
      <c r="D10" s="5" t="s">
        <v>221</v>
      </c>
      <c r="E10" s="5" t="s">
        <v>94</v>
      </c>
      <c r="F10" s="9" t="s">
        <v>217</v>
      </c>
    </row>
    <row r="11" customFormat="false" ht="15" hidden="false" customHeight="false" outlineLevel="0" collapsed="false">
      <c r="A11" s="4" t="s">
        <v>226</v>
      </c>
      <c r="B11" s="5" t="s">
        <v>221</v>
      </c>
      <c r="C11" s="5" t="s">
        <v>216</v>
      </c>
      <c r="D11" s="5" t="s">
        <v>145</v>
      </c>
      <c r="E11" s="5" t="s">
        <v>223</v>
      </c>
      <c r="F11" s="9" t="s">
        <v>217</v>
      </c>
    </row>
    <row r="12" customFormat="false" ht="15" hidden="false" customHeight="false" outlineLevel="0" collapsed="false">
      <c r="A12" s="4" t="s">
        <v>227</v>
      </c>
      <c r="B12" s="5" t="s">
        <v>228</v>
      </c>
      <c r="C12" s="5" t="s">
        <v>217</v>
      </c>
      <c r="D12" s="5" t="s">
        <v>99</v>
      </c>
      <c r="E12" s="5" t="s">
        <v>155</v>
      </c>
      <c r="F12" s="9" t="s">
        <v>215</v>
      </c>
    </row>
    <row r="13" customFormat="false" ht="15" hidden="false" customHeight="false" outlineLevel="0" collapsed="false">
      <c r="A13" s="4" t="s">
        <v>229</v>
      </c>
      <c r="B13" s="5" t="s">
        <v>228</v>
      </c>
      <c r="C13" s="5" t="s">
        <v>215</v>
      </c>
      <c r="D13" s="5" t="s">
        <v>99</v>
      </c>
      <c r="E13" s="5" t="s">
        <v>223</v>
      </c>
      <c r="F13" s="9" t="s">
        <v>230</v>
      </c>
    </row>
    <row r="14" customFormat="false" ht="15" hidden="false" customHeight="false" outlineLevel="0" collapsed="false">
      <c r="A14" s="4" t="s">
        <v>231</v>
      </c>
      <c r="B14" s="5" t="s">
        <v>232</v>
      </c>
      <c r="C14" s="5" t="s">
        <v>233</v>
      </c>
      <c r="D14" s="5" t="s">
        <v>91</v>
      </c>
      <c r="E14" s="5" t="s">
        <v>138</v>
      </c>
      <c r="F14" s="9" t="s">
        <v>217</v>
      </c>
    </row>
    <row r="15" customFormat="false" ht="15" hidden="false" customHeight="false" outlineLevel="0" collapsed="false">
      <c r="A15" s="4" t="s">
        <v>234</v>
      </c>
      <c r="B15" s="5" t="s">
        <v>94</v>
      </c>
      <c r="C15" s="5" t="s">
        <v>216</v>
      </c>
      <c r="D15" s="5" t="s">
        <v>91</v>
      </c>
      <c r="E15" s="5" t="s">
        <v>138</v>
      </c>
      <c r="F15" s="9" t="s">
        <v>217</v>
      </c>
    </row>
    <row r="16" customFormat="false" ht="26.85" hidden="false" customHeight="false" outlineLevel="0" collapsed="false">
      <c r="A16" s="4" t="s">
        <v>116</v>
      </c>
      <c r="B16" s="5" t="s">
        <v>235</v>
      </c>
      <c r="C16" s="5" t="s">
        <v>217</v>
      </c>
      <c r="D16" s="5" t="s">
        <v>117</v>
      </c>
      <c r="E16" s="5" t="s">
        <v>138</v>
      </c>
      <c r="F16" s="9" t="s">
        <v>215</v>
      </c>
    </row>
    <row r="17" customFormat="false" ht="15" hidden="false" customHeight="false" outlineLevel="0" collapsed="false">
      <c r="A17" s="4" t="s">
        <v>236</v>
      </c>
      <c r="B17" s="5" t="s">
        <v>11</v>
      </c>
      <c r="C17" s="5" t="s">
        <v>217</v>
      </c>
      <c r="D17" s="5" t="s">
        <v>138</v>
      </c>
      <c r="E17" s="5" t="s">
        <v>138</v>
      </c>
      <c r="F17" s="9" t="s">
        <v>215</v>
      </c>
    </row>
    <row r="18" customFormat="false" ht="15" hidden="false" customHeight="false" outlineLevel="0" collapsed="false">
      <c r="A18" s="4" t="s">
        <v>237</v>
      </c>
      <c r="B18" s="5" t="s">
        <v>11</v>
      </c>
      <c r="C18" s="5" t="s">
        <v>216</v>
      </c>
      <c r="D18" s="5" t="s">
        <v>238</v>
      </c>
      <c r="E18" s="5" t="s">
        <v>138</v>
      </c>
      <c r="F18" s="9" t="s">
        <v>215</v>
      </c>
    </row>
    <row r="20" customFormat="false" ht="15" hidden="false" customHeight="false" outlineLevel="0" collapsed="false">
      <c r="A20" s="13" t="s">
        <v>239</v>
      </c>
    </row>
    <row r="22" customFormat="false" ht="15" hidden="false" customHeight="false" outlineLevel="0" collapsed="false">
      <c r="A22" s="7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24"/>
    <col collapsed="false" customWidth="true" hidden="false" outlineLevel="0" max="5" min="4" style="0" width="34"/>
  </cols>
  <sheetData>
    <row r="1" customFormat="false" ht="15" hidden="false" customHeight="false" outlineLevel="0" collapsed="false">
      <c r="A1" s="1" t="s">
        <v>240</v>
      </c>
    </row>
    <row r="2" customFormat="false" ht="15" hidden="false" customHeight="false" outlineLevel="0" collapsed="false">
      <c r="A2" s="2" t="s">
        <v>241</v>
      </c>
    </row>
    <row r="4" customFormat="false" ht="48" hidden="false" customHeight="true" outlineLevel="0" collapsed="false">
      <c r="A4" s="3" t="s">
        <v>242</v>
      </c>
      <c r="B4" s="3" t="s">
        <v>71</v>
      </c>
      <c r="C4" s="3" t="s">
        <v>94</v>
      </c>
      <c r="D4" s="3" t="s">
        <v>243</v>
      </c>
      <c r="E4" s="3" t="s">
        <v>138</v>
      </c>
    </row>
    <row r="5" customFormat="false" ht="15" hidden="false" customHeight="false" outlineLevel="0" collapsed="false">
      <c r="A5" s="4" t="s">
        <v>229</v>
      </c>
      <c r="B5" s="5" t="s">
        <v>244</v>
      </c>
      <c r="C5" s="5" t="s">
        <v>245</v>
      </c>
      <c r="D5" s="5" t="s">
        <v>246</v>
      </c>
      <c r="E5" s="5" t="s">
        <v>247</v>
      </c>
    </row>
    <row r="6" customFormat="false" ht="15" hidden="false" customHeight="false" outlineLevel="0" collapsed="false">
      <c r="A6" s="4" t="s">
        <v>248</v>
      </c>
      <c r="B6" s="5" t="s">
        <v>50</v>
      </c>
      <c r="C6" s="5" t="s">
        <v>249</v>
      </c>
      <c r="D6" s="5" t="s">
        <v>250</v>
      </c>
      <c r="E6" s="5" t="s">
        <v>251</v>
      </c>
    </row>
    <row r="7" customFormat="false" ht="26.85" hidden="false" customHeight="false" outlineLevel="0" collapsed="false">
      <c r="A7" s="4" t="s">
        <v>252</v>
      </c>
      <c r="B7" s="5" t="s">
        <v>253</v>
      </c>
      <c r="C7" s="5" t="s">
        <v>254</v>
      </c>
      <c r="D7" s="5" t="s">
        <v>255</v>
      </c>
      <c r="E7" s="5" t="s">
        <v>256</v>
      </c>
    </row>
    <row r="8" customFormat="false" ht="39.55" hidden="false" customHeight="false" outlineLevel="0" collapsed="false">
      <c r="A8" s="4" t="s">
        <v>257</v>
      </c>
      <c r="B8" s="5" t="s">
        <v>50</v>
      </c>
      <c r="C8" s="5" t="s">
        <v>50</v>
      </c>
      <c r="D8" s="5" t="s">
        <v>258</v>
      </c>
      <c r="E8" s="5" t="s">
        <v>259</v>
      </c>
    </row>
    <row r="9" customFormat="false" ht="15" hidden="false" customHeight="false" outlineLevel="0" collapsed="false">
      <c r="A9" s="4" t="s">
        <v>260</v>
      </c>
      <c r="B9" s="5" t="s">
        <v>50</v>
      </c>
      <c r="C9" s="5" t="s">
        <v>50</v>
      </c>
      <c r="D9" s="5" t="s">
        <v>50</v>
      </c>
      <c r="E9" s="5" t="s">
        <v>261</v>
      </c>
    </row>
    <row r="10" customFormat="false" ht="26.85" hidden="false" customHeight="false" outlineLevel="0" collapsed="false">
      <c r="A10" s="4" t="s">
        <v>262</v>
      </c>
      <c r="B10" s="5" t="s">
        <v>50</v>
      </c>
      <c r="C10" s="5" t="s">
        <v>50</v>
      </c>
      <c r="D10" s="5" t="s">
        <v>263</v>
      </c>
      <c r="E10" s="5" t="s">
        <v>264</v>
      </c>
    </row>
    <row r="12" customFormat="false" ht="15" hidden="false" customHeight="false" outlineLevel="0" collapsed="false">
      <c r="A12" s="13" t="s">
        <v>265</v>
      </c>
    </row>
    <row r="14" customFormat="false" ht="15" hidden="false" customHeight="false" outlineLevel="0" collapsed="false">
      <c r="A14" s="7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6"/>
    <col collapsed="false" customWidth="true" hidden="false" outlineLevel="0" max="3" min="3" style="0" width="30"/>
    <col collapsed="false" customWidth="true" hidden="false" outlineLevel="0" max="4" min="4" style="0" width="18"/>
    <col collapsed="false" customWidth="true" hidden="false" outlineLevel="0" max="5" min="5" style="0" width="34"/>
  </cols>
  <sheetData>
    <row r="1" customFormat="false" ht="15" hidden="false" customHeight="false" outlineLevel="0" collapsed="false">
      <c r="A1" s="1" t="s">
        <v>266</v>
      </c>
    </row>
    <row r="2" customFormat="false" ht="15" hidden="false" customHeight="false" outlineLevel="0" collapsed="false">
      <c r="A2" s="2" t="s">
        <v>267</v>
      </c>
    </row>
    <row r="4" customFormat="false" ht="48" hidden="false" customHeight="true" outlineLevel="0" collapsed="false">
      <c r="A4" s="3" t="s">
        <v>268</v>
      </c>
      <c r="B4" s="3" t="s">
        <v>269</v>
      </c>
      <c r="C4" s="3" t="s">
        <v>270</v>
      </c>
      <c r="D4" s="3" t="s">
        <v>271</v>
      </c>
      <c r="E4" s="3" t="s">
        <v>272</v>
      </c>
    </row>
    <row r="5" customFormat="false" ht="26.85" hidden="false" customHeight="false" outlineLevel="0" collapsed="false">
      <c r="A5" s="4" t="s">
        <v>273</v>
      </c>
      <c r="B5" s="5" t="s">
        <v>274</v>
      </c>
      <c r="C5" s="5" t="s">
        <v>275</v>
      </c>
      <c r="D5" s="9" t="s">
        <v>53</v>
      </c>
      <c r="E5" s="5" t="s">
        <v>71</v>
      </c>
    </row>
    <row r="6" customFormat="false" ht="26.85" hidden="false" customHeight="false" outlineLevel="0" collapsed="false">
      <c r="A6" s="4" t="s">
        <v>276</v>
      </c>
      <c r="B6" s="5" t="s">
        <v>277</v>
      </c>
      <c r="C6" s="5" t="s">
        <v>278</v>
      </c>
      <c r="D6" s="9" t="s">
        <v>53</v>
      </c>
      <c r="E6" s="5" t="s">
        <v>71</v>
      </c>
    </row>
    <row r="7" customFormat="false" ht="26.85" hidden="false" customHeight="false" outlineLevel="0" collapsed="false">
      <c r="A7" s="4" t="s">
        <v>279</v>
      </c>
      <c r="B7" s="5" t="s">
        <v>280</v>
      </c>
      <c r="C7" s="5" t="s">
        <v>278</v>
      </c>
      <c r="D7" s="9" t="s">
        <v>53</v>
      </c>
      <c r="E7" s="5" t="s">
        <v>99</v>
      </c>
    </row>
    <row r="8" customFormat="false" ht="15" hidden="false" customHeight="false" outlineLevel="0" collapsed="false">
      <c r="A8" s="4" t="s">
        <v>281</v>
      </c>
      <c r="B8" s="5" t="s">
        <v>282</v>
      </c>
      <c r="C8" s="5" t="s">
        <v>283</v>
      </c>
      <c r="D8" s="9" t="s">
        <v>53</v>
      </c>
      <c r="E8" s="5" t="s">
        <v>91</v>
      </c>
    </row>
    <row r="9" customFormat="false" ht="26.85" hidden="false" customHeight="false" outlineLevel="0" collapsed="false">
      <c r="A9" s="4" t="s">
        <v>284</v>
      </c>
      <c r="B9" s="5" t="s">
        <v>285</v>
      </c>
      <c r="C9" s="5" t="s">
        <v>286</v>
      </c>
      <c r="D9" s="9" t="s">
        <v>53</v>
      </c>
      <c r="E9" s="5" t="s">
        <v>117</v>
      </c>
    </row>
    <row r="10" customFormat="false" ht="15" hidden="false" customHeight="false" outlineLevel="0" collapsed="false">
      <c r="A10" s="4" t="s">
        <v>287</v>
      </c>
      <c r="B10" s="5" t="s">
        <v>288</v>
      </c>
      <c r="C10" s="5" t="s">
        <v>278</v>
      </c>
      <c r="D10" s="9" t="s">
        <v>53</v>
      </c>
      <c r="E10" s="5" t="s">
        <v>91</v>
      </c>
    </row>
    <row r="12" customFormat="false" ht="15" hidden="false" customHeight="false" outlineLevel="0" collapsed="false">
      <c r="A12" s="13" t="s">
        <v>289</v>
      </c>
    </row>
    <row r="14" customFormat="false" ht="15" hidden="false" customHeight="false" outlineLevel="0" collapsed="false">
      <c r="A14" s="7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46"/>
    <col collapsed="false" customWidth="true" hidden="false" outlineLevel="0" max="6" min="6" style="0" width="26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1" t="s">
        <v>290</v>
      </c>
    </row>
    <row r="2" customFormat="false" ht="15" hidden="false" customHeight="false" outlineLevel="0" collapsed="false">
      <c r="A2" s="2" t="s">
        <v>291</v>
      </c>
    </row>
    <row r="4" customFormat="false" ht="48" hidden="false" customHeight="true" outlineLevel="0" collapsed="false">
      <c r="A4" s="3" t="s">
        <v>8</v>
      </c>
      <c r="B4" s="3" t="s">
        <v>292</v>
      </c>
      <c r="C4" s="3" t="s">
        <v>131</v>
      </c>
      <c r="D4" s="3" t="s">
        <v>293</v>
      </c>
      <c r="E4" s="3" t="s">
        <v>294</v>
      </c>
      <c r="F4" s="3" t="s">
        <v>295</v>
      </c>
      <c r="G4" s="3" t="s">
        <v>16</v>
      </c>
    </row>
    <row r="5" customFormat="false" ht="15" hidden="false" customHeight="false" outlineLevel="0" collapsed="false">
      <c r="A5" s="8" t="s">
        <v>9</v>
      </c>
      <c r="B5" s="9" t="s">
        <v>296</v>
      </c>
      <c r="C5" s="5" t="s">
        <v>127</v>
      </c>
      <c r="D5" s="5" t="s">
        <v>127</v>
      </c>
      <c r="E5" s="5" t="s">
        <v>297</v>
      </c>
      <c r="F5" s="5" t="s">
        <v>11</v>
      </c>
      <c r="G5" s="9" t="s">
        <v>298</v>
      </c>
    </row>
    <row r="6" customFormat="false" ht="26.85" hidden="false" customHeight="false" outlineLevel="0" collapsed="false">
      <c r="A6" s="8" t="s">
        <v>299</v>
      </c>
      <c r="B6" s="9" t="s">
        <v>300</v>
      </c>
      <c r="C6" s="5" t="s">
        <v>162</v>
      </c>
      <c r="D6" s="5" t="s">
        <v>301</v>
      </c>
      <c r="E6" s="5" t="s">
        <v>302</v>
      </c>
      <c r="F6" s="5" t="s">
        <v>303</v>
      </c>
      <c r="G6" s="9" t="s">
        <v>298</v>
      </c>
    </row>
    <row r="7" customFormat="false" ht="15" hidden="false" customHeight="false" outlineLevel="0" collapsed="false">
      <c r="A7" s="8" t="s">
        <v>304</v>
      </c>
      <c r="B7" s="9" t="s">
        <v>305</v>
      </c>
      <c r="C7" s="5" t="s">
        <v>71</v>
      </c>
      <c r="D7" s="5" t="s">
        <v>306</v>
      </c>
      <c r="E7" s="5" t="s">
        <v>307</v>
      </c>
      <c r="F7" s="5" t="s">
        <v>94</v>
      </c>
      <c r="G7" s="9" t="s">
        <v>298</v>
      </c>
    </row>
    <row r="8" customFormat="false" ht="15" hidden="false" customHeight="false" outlineLevel="0" collapsed="false">
      <c r="A8" s="8" t="s">
        <v>308</v>
      </c>
      <c r="B8" s="9" t="s">
        <v>305</v>
      </c>
      <c r="C8" s="5" t="s">
        <v>74</v>
      </c>
      <c r="D8" s="5" t="s">
        <v>309</v>
      </c>
      <c r="E8" s="5" t="s">
        <v>310</v>
      </c>
      <c r="F8" s="5" t="s">
        <v>94</v>
      </c>
      <c r="G8" s="9" t="s">
        <v>311</v>
      </c>
    </row>
    <row r="9" customFormat="false" ht="15" hidden="false" customHeight="false" outlineLevel="0" collapsed="false">
      <c r="A9" s="8" t="s">
        <v>312</v>
      </c>
      <c r="B9" s="9" t="s">
        <v>296</v>
      </c>
      <c r="C9" s="5" t="s">
        <v>127</v>
      </c>
      <c r="D9" s="5" t="s">
        <v>127</v>
      </c>
      <c r="E9" s="5" t="s">
        <v>313</v>
      </c>
      <c r="F9" s="5" t="s">
        <v>11</v>
      </c>
      <c r="G9" s="9" t="s">
        <v>314</v>
      </c>
    </row>
    <row r="12" customFormat="false" ht="15" hidden="false" customHeight="false" outlineLevel="0" collapsed="false">
      <c r="A12" s="7" t="s">
        <v>32</v>
      </c>
    </row>
  </sheetData>
  <dataValidations count="2">
    <dataValidation allowBlank="false" errorStyle="stop" operator="between" showDropDown="false" showErrorMessage="false" showInputMessage="false" sqref="B5:B29" type="list">
      <formula1>"Alta,Baja,Cambio,Revisión"</formula1>
      <formula2>0</formula2>
    </dataValidation>
    <dataValidation allowBlank="false" errorStyle="stop" operator="between" showDropDown="false" showErrorMessage="false" showInputMessage="false" sqref="G5:G29" type="list">
      <formula1>"Pendiente,Cerrado,Programado"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2026-11-04T00:04:57Z</dcterms:created>
  <dc:creator>openpyxl</dc:creator>
  <dc:description/>
  <dc:language>en-US</dc:language>
  <cp:lastModifiedBy/>
  <dcterms:modified xsi:type="dcterms:W3CDTF">2026-11-04T00:04:57Z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